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FE12C8BB-C105-418D-86DD-D297A340D355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C43" i="17" s="1"/>
  <c r="AB43" i="17"/>
  <c r="AA32" i="17"/>
  <c r="AA31" i="17"/>
  <c r="AC31" i="17" s="1"/>
  <c r="AB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 s="1"/>
  <c r="AA32" i="16"/>
  <c r="AA31" i="16"/>
  <c r="AB31" i="16"/>
  <c r="AC31" i="16" s="1"/>
  <c r="AA20" i="16"/>
  <c r="AA19" i="16"/>
  <c r="AB19" i="16"/>
  <c r="AC19" i="16"/>
  <c r="L44" i="16"/>
  <c r="L43" i="16"/>
  <c r="M43" i="16"/>
  <c r="N43" i="16" s="1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C43" i="15" s="1"/>
  <c r="AB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B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 s="1"/>
  <c r="L44" i="10"/>
  <c r="L43" i="10"/>
  <c r="N43" i="10" s="1"/>
  <c r="M43" i="10"/>
  <c r="L32" i="10"/>
  <c r="L31" i="10"/>
  <c r="M31" i="10"/>
  <c r="N31" i="10" s="1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 s="1"/>
  <c r="L44" i="6"/>
  <c r="L43" i="6"/>
  <c r="M43" i="6"/>
  <c r="N43" i="6"/>
  <c r="L32" i="6"/>
  <c r="L31" i="6"/>
  <c r="M31" i="6"/>
  <c r="N31" i="6" s="1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 s="1"/>
  <c r="L44" i="9"/>
  <c r="L43" i="9"/>
  <c r="M43" i="9"/>
  <c r="N43" i="9"/>
  <c r="L32" i="9"/>
  <c r="L31" i="9"/>
  <c r="N31" i="9" s="1"/>
  <c r="M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A20" i="8"/>
  <c r="AA19" i="8"/>
  <c r="AB19" i="8"/>
  <c r="AC19" i="8"/>
  <c r="L44" i="8"/>
  <c r="L43" i="8"/>
  <c r="N43" i="8" s="1"/>
  <c r="M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AC19" i="11" l="1"/>
  <c r="N43" i="12"/>
  <c r="AC31" i="8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R40" i="17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<sst xmlns="http://schemas.openxmlformats.org/spreadsheetml/2006/main" count="3300" uniqueCount="40">
  <si>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</si>
  <si>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</si>
  <si>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</si>
  <si>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</si>
  <si>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</si>
  <si>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</si>
  <si>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</si>
  <si>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</si>
  <si>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</si>
  <si>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</si>
  <si>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</si>
  <si>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</si>
  <si>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</si>
  <si>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</si>
  <si>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</si>
  <si>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</si>
  <si>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</si>
  <si>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</si>
  <si>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</si>
  <si>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</si>
  <si>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</si>
  <si>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</si>
  <si>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</si>
  <si>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</si>
  <si>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</si>
  <si>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</si>
  <si>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</si>
  <si>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</si>
  <si>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</si>
  <si>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</si>
  <si>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</si>
  <si>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</si>
  <si>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</si>
  <si>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</si>
  <si>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</si>
  <si>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</si>
  <si>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</si>
  <si>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</si>
  <si>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</si>
  <si>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2019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</si>
</sst>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38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68792211278" xfId="29" xr:uid="{00000000-0005-0000-0000-00000A000000}"/>
    <cellStyle name="style1668792211326" xfId="31" xr:uid="{00000000-0005-0000-0000-00000B000000}"/>
    <cellStyle name="style1668792211434" xfId="32" xr:uid="{00000000-0005-0000-0000-00000C000000}"/>
    <cellStyle name="style1668792211490" xfId="34" xr:uid="{00000000-0005-0000-0000-00000D000000}"/>
    <cellStyle name="style1668792211609" xfId="35" xr:uid="{00000000-0005-0000-0000-00000E000000}"/>
    <cellStyle name="style1668792211659" xfId="36" xr:uid="{00000000-0005-0000-0000-00000F000000}"/>
    <cellStyle name="style1668792213329" xfId="30" xr:uid="{00000000-0005-0000-0000-000010000000}"/>
    <cellStyle name="style1668792213367" xfId="37" xr:uid="{00000000-0005-0000-0000-000011000000}"/>
    <cellStyle name="style1668792213957" xfId="33" xr:uid="{00000000-0005-0000-0000-000012000000}"/>
    <cellStyle name="style1686673179800" xfId="10" xr:uid="{00000000-0005-0000-0000-000013000000}"/>
    <cellStyle name="style1686673179848" xfId="12" xr:uid="{00000000-0005-0000-0000-000014000000}"/>
    <cellStyle name="style1686673179942" xfId="13" xr:uid="{00000000-0005-0000-0000-000015000000}"/>
    <cellStyle name="style1686673179990" xfId="15" xr:uid="{00000000-0005-0000-0000-000016000000}"/>
    <cellStyle name="style1686673180085" xfId="17" xr:uid="{00000000-0005-0000-0000-000017000000}"/>
    <cellStyle name="style1686673180133" xfId="18" xr:uid="{00000000-0005-0000-0000-000018000000}"/>
    <cellStyle name="style1686673181445" xfId="11" xr:uid="{00000000-0005-0000-0000-000019000000}"/>
    <cellStyle name="style1686673181477" xfId="19" xr:uid="{00000000-0005-0000-0000-00001A000000}"/>
    <cellStyle name="style1686673181948" xfId="14" xr:uid="{00000000-0005-0000-0000-00001B000000}"/>
    <cellStyle name="style1686673182075" xfId="16" xr:uid="{00000000-0005-0000-0000-00001C000000}"/>
    <cellStyle name="style1686842780048" xfId="20" xr:uid="{00000000-0005-0000-0000-00001D000000}"/>
    <cellStyle name="style1686842780079" xfId="22" xr:uid="{00000000-0005-0000-0000-00001E000000}"/>
    <cellStyle name="style1686842780161" xfId="23" xr:uid="{00000000-0005-0000-0000-00001F000000}"/>
    <cellStyle name="style1686842780190" xfId="24" xr:uid="{00000000-0005-0000-0000-000020000000}"/>
    <cellStyle name="style1686842780268" xfId="26" xr:uid="{00000000-0005-0000-0000-000021000000}"/>
    <cellStyle name="style1686842780315" xfId="27" xr:uid="{00000000-0005-0000-0000-000022000000}"/>
    <cellStyle name="style1686842781622" xfId="21" xr:uid="{00000000-0005-0000-0000-000023000000}"/>
    <cellStyle name="style1686842781654" xfId="28" xr:uid="{00000000-0005-0000-0000-000024000000}"/>
    <cellStyle name="style1686842782132" xfId="25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11792320</v>
      </c>
      <c r="C15" s="2"/>
      <c r="D15" s="2">
        <v>3134700</v>
      </c>
      <c r="E15" s="2"/>
      <c r="F15" s="2">
        <v>4848680.0000000009</v>
      </c>
      <c r="G15" s="2"/>
      <c r="H15" s="2">
        <v>27713960</v>
      </c>
      <c r="I15" s="2"/>
      <c r="J15" s="2"/>
      <c r="K15" s="2"/>
      <c r="L15" s="1">
        <f>B15+D15+F15+H15+J15</f>
        <v>47489660</v>
      </c>
      <c r="M15" s="13">
        <f>C15+E15+G15+I15+K15</f>
        <v>0</v>
      </c>
      <c r="N15" s="14">
        <f>L15+M15</f>
        <v>47489660</v>
      </c>
      <c r="P15" s="3" t="s">
        <v>12</v>
      </c>
      <c r="Q15" s="2">
        <v>2247</v>
      </c>
      <c r="R15" s="2">
        <v>0</v>
      </c>
      <c r="S15" s="2">
        <v>405</v>
      </c>
      <c r="T15" s="2">
        <v>0</v>
      </c>
      <c r="U15" s="2">
        <v>830</v>
      </c>
      <c r="V15" s="2">
        <v>0</v>
      </c>
      <c r="W15" s="2">
        <v>4489</v>
      </c>
      <c r="X15" s="2">
        <v>0</v>
      </c>
      <c r="Y15" s="2">
        <v>0</v>
      </c>
      <c r="Z15" s="2">
        <v>0</v>
      </c>
      <c r="AA15" s="1">
        <f>Q15+S15+U15+W15+Y15</f>
        <v>7971</v>
      </c>
      <c r="AB15" s="13">
        <f>R15+T15+V15+X15+Z15</f>
        <v>0</v>
      </c>
      <c r="AC15" s="14">
        <f>AA15+AB15</f>
        <v>7971</v>
      </c>
      <c r="AE15" s="3" t="s">
        <v>12</v>
      </c>
      <c r="AF15" s="2">
        <f>IFERROR(B15/Q15, "N.A.")</f>
        <v>5248.0284824210057</v>
      </c>
      <c r="AG15" s="2" t="str">
        <f t="shared" ref="AG15:AP19" si="0">IFERROR(C15/R15, "N.A.")</f>
        <v>N.A.</v>
      </c>
      <c r="AH15" s="2">
        <f t="shared" si="0"/>
        <v>7740</v>
      </c>
      <c r="AI15" s="2" t="str">
        <f t="shared" si="0"/>
        <v>N.A.</v>
      </c>
      <c r="AJ15" s="2">
        <f t="shared" si="0"/>
        <v>5841.7831325301213</v>
      </c>
      <c r="AK15" s="2" t="str">
        <f t="shared" si="0"/>
        <v>N.A.</v>
      </c>
      <c r="AL15" s="2">
        <f t="shared" si="0"/>
        <v>6173.7491646246381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5957.8045414628023</v>
      </c>
      <c r="AQ15" s="13" t="str">
        <f t="shared" ref="AQ15" si="1">IFERROR(M15/AB15, "N.A.")</f>
        <v>N.A.</v>
      </c>
      <c r="AR15" s="14">
        <f t="shared" ref="AR15" si="2">IFERROR(N15/AC15, "N.A.")</f>
        <v>5957.8045414628023</v>
      </c>
    </row>
    <row r="16" spans="1:44" ht="15" customHeight="1" thickBot="1" x14ac:dyDescent="0.3">
      <c r="A16" s="3" t="s">
        <v>13</v>
      </c>
      <c r="B16" s="2">
        <v>9606000</v>
      </c>
      <c r="C16" s="2">
        <v>1856000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9606000</v>
      </c>
      <c r="M16" s="13">
        <f t="shared" ref="M16:M18" si="4">C16+E16+G16+I16+K16</f>
        <v>1856000</v>
      </c>
      <c r="N16" s="14">
        <f t="shared" ref="N16:N18" si="5">L16+M16</f>
        <v>11462000</v>
      </c>
      <c r="P16" s="3" t="s">
        <v>13</v>
      </c>
      <c r="Q16" s="2">
        <v>1707</v>
      </c>
      <c r="R16" s="2">
        <v>232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1707</v>
      </c>
      <c r="AB16" s="13">
        <f t="shared" ref="AB16:AB18" si="7">R16+T16+V16+X16+Z16</f>
        <v>232</v>
      </c>
      <c r="AC16" s="14">
        <f t="shared" ref="AC16:AC18" si="8">AA16+AB16</f>
        <v>1939</v>
      </c>
      <c r="AE16" s="3" t="s">
        <v>13</v>
      </c>
      <c r="AF16" s="2">
        <f t="shared" ref="AF16:AF19" si="9">IFERROR(B16/Q16, "N.A.")</f>
        <v>5627.4165202108961</v>
      </c>
      <c r="AG16" s="2">
        <f t="shared" si="0"/>
        <v>8000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5627.4165202108961</v>
      </c>
      <c r="AQ16" s="13">
        <f t="shared" ref="AQ16:AQ18" si="11">IFERROR(M16/AB16, "N.A.")</f>
        <v>8000</v>
      </c>
      <c r="AR16" s="14">
        <f t="shared" ref="AR16:AR18" si="12">IFERROR(N16/AC16, "N.A.")</f>
        <v>5911.2944816915933</v>
      </c>
    </row>
    <row r="17" spans="1:44" ht="15" customHeight="1" thickBot="1" x14ac:dyDescent="0.3">
      <c r="A17" s="3" t="s">
        <v>14</v>
      </c>
      <c r="B17" s="2">
        <v>28626819.999999993</v>
      </c>
      <c r="C17" s="2">
        <v>226807279.99999997</v>
      </c>
      <c r="D17" s="2">
        <v>15942670</v>
      </c>
      <c r="E17" s="2">
        <v>0</v>
      </c>
      <c r="F17" s="2"/>
      <c r="G17" s="2">
        <v>9871400</v>
      </c>
      <c r="H17" s="2"/>
      <c r="I17" s="2">
        <v>9607920</v>
      </c>
      <c r="J17" s="2">
        <v>0</v>
      </c>
      <c r="K17" s="2"/>
      <c r="L17" s="1">
        <f t="shared" si="3"/>
        <v>44569489.999999993</v>
      </c>
      <c r="M17" s="13">
        <f t="shared" si="4"/>
        <v>246286599.99999997</v>
      </c>
      <c r="N17" s="14">
        <f t="shared" si="5"/>
        <v>290856089.99999994</v>
      </c>
      <c r="P17" s="3" t="s">
        <v>14</v>
      </c>
      <c r="Q17" s="2">
        <v>5419</v>
      </c>
      <c r="R17" s="2">
        <v>28489</v>
      </c>
      <c r="S17" s="2">
        <v>2154</v>
      </c>
      <c r="T17" s="2">
        <v>114</v>
      </c>
      <c r="U17" s="2">
        <v>0</v>
      </c>
      <c r="V17" s="2">
        <v>1432</v>
      </c>
      <c r="W17" s="2">
        <v>0</v>
      </c>
      <c r="X17" s="2">
        <v>1599</v>
      </c>
      <c r="Y17" s="2">
        <v>519</v>
      </c>
      <c r="Z17" s="2">
        <v>0</v>
      </c>
      <c r="AA17" s="1">
        <f t="shared" si="6"/>
        <v>8092</v>
      </c>
      <c r="AB17" s="13">
        <f t="shared" si="7"/>
        <v>31634</v>
      </c>
      <c r="AC17" s="14">
        <f t="shared" si="8"/>
        <v>39726</v>
      </c>
      <c r="AE17" s="3" t="s">
        <v>14</v>
      </c>
      <c r="AF17" s="2">
        <f t="shared" si="9"/>
        <v>5282.6757704373485</v>
      </c>
      <c r="AG17" s="2">
        <f t="shared" si="0"/>
        <v>7961.2229281477048</v>
      </c>
      <c r="AH17" s="2">
        <f t="shared" si="0"/>
        <v>7401.4252553389042</v>
      </c>
      <c r="AI17" s="2">
        <f t="shared" si="0"/>
        <v>0</v>
      </c>
      <c r="AJ17" s="2" t="str">
        <f t="shared" si="0"/>
        <v>N.A.</v>
      </c>
      <c r="AK17" s="2">
        <f t="shared" si="0"/>
        <v>6893.4357541899444</v>
      </c>
      <c r="AL17" s="2" t="str">
        <f t="shared" si="0"/>
        <v>N.A.</v>
      </c>
      <c r="AM17" s="2">
        <f t="shared" si="0"/>
        <v>6008.7054409005632</v>
      </c>
      <c r="AN17" s="2">
        <f t="shared" si="0"/>
        <v>0</v>
      </c>
      <c r="AO17" s="2" t="str">
        <f t="shared" si="0"/>
        <v>N.A.</v>
      </c>
      <c r="AP17" s="15">
        <f t="shared" si="10"/>
        <v>5507.8460207612452</v>
      </c>
      <c r="AQ17" s="13">
        <f t="shared" si="11"/>
        <v>7785.5029398748175</v>
      </c>
      <c r="AR17" s="14">
        <f t="shared" si="12"/>
        <v>7321.5549010723444</v>
      </c>
    </row>
    <row r="18" spans="1:44" ht="15" customHeight="1" thickBot="1" x14ac:dyDescent="0.3">
      <c r="A18" s="3" t="s">
        <v>15</v>
      </c>
      <c r="B18" s="2">
        <v>1367400</v>
      </c>
      <c r="C18" s="2"/>
      <c r="D18" s="2"/>
      <c r="E18" s="2"/>
      <c r="F18" s="2"/>
      <c r="G18" s="2">
        <v>0</v>
      </c>
      <c r="H18" s="2"/>
      <c r="I18" s="2"/>
      <c r="J18" s="2"/>
      <c r="K18" s="2"/>
      <c r="L18" s="1">
        <f t="shared" si="3"/>
        <v>1367400</v>
      </c>
      <c r="M18" s="13">
        <f t="shared" si="4"/>
        <v>0</v>
      </c>
      <c r="N18" s="14">
        <f t="shared" si="5"/>
        <v>1367400</v>
      </c>
      <c r="P18" s="3" t="s">
        <v>15</v>
      </c>
      <c r="Q18" s="2">
        <v>326</v>
      </c>
      <c r="R18" s="2">
        <v>0</v>
      </c>
      <c r="S18" s="2">
        <v>0</v>
      </c>
      <c r="T18" s="2">
        <v>0</v>
      </c>
      <c r="U18" s="2">
        <v>0</v>
      </c>
      <c r="V18" s="2">
        <v>114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326</v>
      </c>
      <c r="AB18" s="13">
        <f t="shared" si="7"/>
        <v>114</v>
      </c>
      <c r="AC18" s="21">
        <f t="shared" si="8"/>
        <v>440</v>
      </c>
      <c r="AE18" s="3" t="s">
        <v>15</v>
      </c>
      <c r="AF18" s="2">
        <f t="shared" si="9"/>
        <v>4194.4785276073617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4194.4785276073617</v>
      </c>
      <c r="AQ18" s="13">
        <f t="shared" si="11"/>
        <v>0</v>
      </c>
      <c r="AR18" s="14">
        <f t="shared" si="12"/>
        <v>3107.7272727272725</v>
      </c>
    </row>
    <row r="19" spans="1:44" ht="15" customHeight="1" thickBot="1" x14ac:dyDescent="0.3">
      <c r="A19" s="4" t="s">
        <v>16</v>
      </c>
      <c r="B19" s="2">
        <v>51392539.999999993</v>
      </c>
      <c r="C19" s="2">
        <v>228663280</v>
      </c>
      <c r="D19" s="2">
        <v>19077370</v>
      </c>
      <c r="E19" s="2">
        <v>0</v>
      </c>
      <c r="F19" s="2">
        <v>4848680.0000000009</v>
      </c>
      <c r="G19" s="2">
        <v>9871400</v>
      </c>
      <c r="H19" s="2">
        <v>27713960</v>
      </c>
      <c r="I19" s="2">
        <v>9607920</v>
      </c>
      <c r="J19" s="2">
        <v>0</v>
      </c>
      <c r="K19" s="2"/>
      <c r="L19" s="1">
        <f t="shared" ref="L19" si="13">B19+D19+F19+H19+J19</f>
        <v>103032550</v>
      </c>
      <c r="M19" s="13">
        <f t="shared" ref="M19" si="14">C19+E19+G19+I19+K19</f>
        <v>248142600</v>
      </c>
      <c r="N19" s="21">
        <f t="shared" ref="N19" si="15">L19+M19</f>
        <v>351175150</v>
      </c>
      <c r="P19" s="4" t="s">
        <v>16</v>
      </c>
      <c r="Q19" s="2">
        <v>9699</v>
      </c>
      <c r="R19" s="2">
        <v>28721</v>
      </c>
      <c r="S19" s="2">
        <v>2559</v>
      </c>
      <c r="T19" s="2">
        <v>114</v>
      </c>
      <c r="U19" s="2">
        <v>830</v>
      </c>
      <c r="V19" s="2">
        <v>1546</v>
      </c>
      <c r="W19" s="2">
        <v>4489</v>
      </c>
      <c r="X19" s="2">
        <v>1599</v>
      </c>
      <c r="Y19" s="2">
        <v>519</v>
      </c>
      <c r="Z19" s="2">
        <v>0</v>
      </c>
      <c r="AA19" s="1">
        <f t="shared" ref="AA19" si="16">Q19+S19+U19+W19+Y19</f>
        <v>18096</v>
      </c>
      <c r="AB19" s="13">
        <f t="shared" ref="AB19" si="17">R19+T19+V19+X19+Z19</f>
        <v>31980</v>
      </c>
      <c r="AC19" s="14">
        <f t="shared" ref="AC19" si="18">AA19+AB19</f>
        <v>50076</v>
      </c>
      <c r="AE19" s="4" t="s">
        <v>16</v>
      </c>
      <c r="AF19" s="2">
        <f t="shared" si="9"/>
        <v>5298.7462625012877</v>
      </c>
      <c r="AG19" s="2">
        <f t="shared" si="0"/>
        <v>7961.5361582117612</v>
      </c>
      <c r="AH19" s="2">
        <f t="shared" si="0"/>
        <v>7455.0097694411879</v>
      </c>
      <c r="AI19" s="2">
        <f t="shared" si="0"/>
        <v>0</v>
      </c>
      <c r="AJ19" s="2">
        <f t="shared" si="0"/>
        <v>5841.7831325301213</v>
      </c>
      <c r="AK19" s="2">
        <f t="shared" si="0"/>
        <v>6385.1228978007766</v>
      </c>
      <c r="AL19" s="2">
        <f t="shared" si="0"/>
        <v>6173.7491646246381</v>
      </c>
      <c r="AM19" s="2">
        <f t="shared" si="0"/>
        <v>6008.7054409005632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5693.6643457117598</v>
      </c>
      <c r="AQ19" s="13">
        <f t="shared" ref="AQ19" si="20">IFERROR(M19/AB19, "N.A.")</f>
        <v>7759.3058161350846</v>
      </c>
      <c r="AR19" s="14">
        <f t="shared" ref="AR19" si="21">IFERROR(N19/AC19, "N.A.")</f>
        <v>7012.8434779135714</v>
      </c>
    </row>
    <row r="20" spans="1:44" ht="15" customHeight="1" thickBot="1" x14ac:dyDescent="0.3">
      <c r="A20" s="5" t="s">
        <v>0</v>
      </c>
      <c r="B20" s="42">
        <f>B19+C19</f>
        <v>280055820</v>
      </c>
      <c r="C20" s="43"/>
      <c r="D20" s="42">
        <f>D19+E19</f>
        <v>19077370</v>
      </c>
      <c r="E20" s="43"/>
      <c r="F20" s="42">
        <f>F19+G19</f>
        <v>14720080</v>
      </c>
      <c r="G20" s="43"/>
      <c r="H20" s="42">
        <f>H19+I19</f>
        <v>37321880</v>
      </c>
      <c r="I20" s="43"/>
      <c r="J20" s="42">
        <f>J19+K19</f>
        <v>0</v>
      </c>
      <c r="K20" s="43"/>
      <c r="L20" s="42">
        <f>L19+M19</f>
        <v>351175150</v>
      </c>
      <c r="M20" s="46"/>
      <c r="N20" s="22">
        <f>B20+D20+F20+H20+J20</f>
        <v>351175150</v>
      </c>
      <c r="P20" s="5" t="s">
        <v>0</v>
      </c>
      <c r="Q20" s="42">
        <f>Q19+R19</f>
        <v>38420</v>
      </c>
      <c r="R20" s="43"/>
      <c r="S20" s="42">
        <f>S19+T19</f>
        <v>2673</v>
      </c>
      <c r="T20" s="43"/>
      <c r="U20" s="42">
        <f>U19+V19</f>
        <v>2376</v>
      </c>
      <c r="V20" s="43"/>
      <c r="W20" s="42">
        <f>W19+X19</f>
        <v>6088</v>
      </c>
      <c r="X20" s="43"/>
      <c r="Y20" s="42">
        <f>Y19+Z19</f>
        <v>519</v>
      </c>
      <c r="Z20" s="43"/>
      <c r="AA20" s="42">
        <f>AA19+AB19</f>
        <v>50076</v>
      </c>
      <c r="AB20" s="43"/>
      <c r="AC20" s="23">
        <f>Q20+S20+U20+W20+Y20</f>
        <v>50076</v>
      </c>
      <c r="AE20" s="5" t="s">
        <v>0</v>
      </c>
      <c r="AF20" s="44">
        <f>IFERROR(B20/Q20,"N.A.")</f>
        <v>7289.3237896928686</v>
      </c>
      <c r="AG20" s="45"/>
      <c r="AH20" s="44">
        <f>IFERROR(D20/S20,"N.A.")</f>
        <v>7137.0632248410029</v>
      </c>
      <c r="AI20" s="45"/>
      <c r="AJ20" s="44">
        <f>IFERROR(F20/U20,"N.A.")</f>
        <v>6195.3198653198651</v>
      </c>
      <c r="AK20" s="45"/>
      <c r="AL20" s="44">
        <f>IFERROR(H20/W20,"N.A.")</f>
        <v>6130.4007884362682</v>
      </c>
      <c r="AM20" s="45"/>
      <c r="AN20" s="44">
        <f>IFERROR(J20/Y20,"N.A.")</f>
        <v>0</v>
      </c>
      <c r="AO20" s="45"/>
      <c r="AP20" s="44">
        <f>IFERROR(L20/AA20,"N.A.")</f>
        <v>7012.8434779135714</v>
      </c>
      <c r="AQ20" s="45"/>
      <c r="AR20" s="16">
        <f>IFERROR(N20/AC20, "N.A.")</f>
        <v>7012.8434779135714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10849760</v>
      </c>
      <c r="C27" s="2"/>
      <c r="D27" s="2">
        <v>3134700</v>
      </c>
      <c r="E27" s="2"/>
      <c r="F27" s="2">
        <v>3188880</v>
      </c>
      <c r="G27" s="2"/>
      <c r="H27" s="2">
        <v>16128360</v>
      </c>
      <c r="I27" s="2"/>
      <c r="J27" s="2"/>
      <c r="K27" s="2"/>
      <c r="L27" s="1">
        <f>B27+D27+F27+H27+J27</f>
        <v>33301700</v>
      </c>
      <c r="M27" s="13">
        <f>C27+E27+G27+I27+K27</f>
        <v>0</v>
      </c>
      <c r="N27" s="14">
        <f>L27+M27</f>
        <v>33301700</v>
      </c>
      <c r="P27" s="3" t="s">
        <v>12</v>
      </c>
      <c r="Q27" s="2">
        <v>1805</v>
      </c>
      <c r="R27" s="2">
        <v>0</v>
      </c>
      <c r="S27" s="2">
        <v>405</v>
      </c>
      <c r="T27" s="2">
        <v>0</v>
      </c>
      <c r="U27" s="2">
        <v>637</v>
      </c>
      <c r="V27" s="2">
        <v>0</v>
      </c>
      <c r="W27" s="2">
        <v>2677</v>
      </c>
      <c r="X27" s="2">
        <v>0</v>
      </c>
      <c r="Y27" s="2">
        <v>0</v>
      </c>
      <c r="Z27" s="2">
        <v>0</v>
      </c>
      <c r="AA27" s="1">
        <f>Q27+S27+U27+W27+Y27</f>
        <v>5524</v>
      </c>
      <c r="AB27" s="13">
        <f>R27+T27+V27+X27+Z27</f>
        <v>0</v>
      </c>
      <c r="AC27" s="14">
        <f>AA27+AB27</f>
        <v>5524</v>
      </c>
      <c r="AE27" s="3" t="s">
        <v>12</v>
      </c>
      <c r="AF27" s="2">
        <f>IFERROR(B27/Q27, "N.A.")</f>
        <v>6010.9473684210525</v>
      </c>
      <c r="AG27" s="2" t="str">
        <f t="shared" ref="AG27:AG31" si="22">IFERROR(C27/R27, "N.A.")</f>
        <v>N.A.</v>
      </c>
      <c r="AH27" s="2">
        <f t="shared" ref="AH27:AH31" si="23">IFERROR(D27/S27, "N.A.")</f>
        <v>7740</v>
      </c>
      <c r="AI27" s="2" t="str">
        <f t="shared" ref="AI27:AI31" si="24">IFERROR(E27/T27, "N.A.")</f>
        <v>N.A.</v>
      </c>
      <c r="AJ27" s="2">
        <f t="shared" ref="AJ27:AJ31" si="25">IFERROR(F27/U27, "N.A.")</f>
        <v>5006.0910518053379</v>
      </c>
      <c r="AK27" s="2" t="str">
        <f t="shared" ref="AK27:AK31" si="26">IFERROR(G27/V27, "N.A.")</f>
        <v>N.A.</v>
      </c>
      <c r="AL27" s="2">
        <f t="shared" ref="AL27:AL31" si="27">IFERROR(H27/W27, "N.A.")</f>
        <v>6024.7889428464696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6028.5481535119479</v>
      </c>
      <c r="AQ27" s="13" t="str">
        <f t="shared" ref="AQ27:AQ30" si="32">IFERROR(M27/AB27, "N.A.")</f>
        <v>N.A.</v>
      </c>
      <c r="AR27" s="14">
        <f t="shared" ref="AR27:AR30" si="33">IFERROR(N27/AC27, "N.A.")</f>
        <v>6028.5481535119479</v>
      </c>
    </row>
    <row r="28" spans="1:44" ht="15" customHeight="1" thickBot="1" x14ac:dyDescent="0.3">
      <c r="A28" s="3" t="s">
        <v>13</v>
      </c>
      <c r="B28" s="2">
        <v>1188000</v>
      </c>
      <c r="C28" s="2">
        <v>1856000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1188000</v>
      </c>
      <c r="M28" s="13">
        <f t="shared" ref="M28:M30" si="35">C28+E28+G28+I28+K28</f>
        <v>1856000</v>
      </c>
      <c r="N28" s="14">
        <f t="shared" ref="N28:N30" si="36">L28+M28</f>
        <v>3044000</v>
      </c>
      <c r="P28" s="3" t="s">
        <v>13</v>
      </c>
      <c r="Q28" s="2">
        <v>198</v>
      </c>
      <c r="R28" s="2">
        <v>232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198</v>
      </c>
      <c r="AB28" s="13">
        <f t="shared" ref="AB28:AB30" si="38">R28+T28+V28+X28+Z28</f>
        <v>232</v>
      </c>
      <c r="AC28" s="14">
        <f t="shared" ref="AC28:AC30" si="39">AA28+AB28</f>
        <v>430</v>
      </c>
      <c r="AE28" s="3" t="s">
        <v>13</v>
      </c>
      <c r="AF28" s="2">
        <f t="shared" ref="AF28:AF31" si="40">IFERROR(B28/Q28, "N.A.")</f>
        <v>6000</v>
      </c>
      <c r="AG28" s="2">
        <f t="shared" si="22"/>
        <v>8000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6000</v>
      </c>
      <c r="AQ28" s="13">
        <f t="shared" si="32"/>
        <v>8000</v>
      </c>
      <c r="AR28" s="14">
        <f t="shared" si="33"/>
        <v>7079.0697674418607</v>
      </c>
    </row>
    <row r="29" spans="1:44" ht="15" customHeight="1" thickBot="1" x14ac:dyDescent="0.3">
      <c r="A29" s="3" t="s">
        <v>14</v>
      </c>
      <c r="B29" s="2">
        <v>18142340</v>
      </c>
      <c r="C29" s="2">
        <v>142945120.00000003</v>
      </c>
      <c r="D29" s="2">
        <v>15645969.999999996</v>
      </c>
      <c r="E29" s="2">
        <v>0</v>
      </c>
      <c r="F29" s="2"/>
      <c r="G29" s="2">
        <v>6819200</v>
      </c>
      <c r="H29" s="2"/>
      <c r="I29" s="2">
        <v>5193120</v>
      </c>
      <c r="J29" s="2">
        <v>0</v>
      </c>
      <c r="K29" s="2"/>
      <c r="L29" s="1">
        <f t="shared" si="34"/>
        <v>33788310</v>
      </c>
      <c r="M29" s="13">
        <f t="shared" si="35"/>
        <v>154957440.00000003</v>
      </c>
      <c r="N29" s="14">
        <f t="shared" si="36"/>
        <v>188745750.00000003</v>
      </c>
      <c r="P29" s="3" t="s">
        <v>14</v>
      </c>
      <c r="Q29" s="2">
        <v>2378</v>
      </c>
      <c r="R29" s="2">
        <v>17148</v>
      </c>
      <c r="S29" s="2">
        <v>1924</v>
      </c>
      <c r="T29" s="2">
        <v>114</v>
      </c>
      <c r="U29" s="2">
        <v>0</v>
      </c>
      <c r="V29" s="2">
        <v>876</v>
      </c>
      <c r="W29" s="2">
        <v>0</v>
      </c>
      <c r="X29" s="2">
        <v>946</v>
      </c>
      <c r="Y29" s="2">
        <v>405</v>
      </c>
      <c r="Z29" s="2">
        <v>0</v>
      </c>
      <c r="AA29" s="1">
        <f t="shared" si="37"/>
        <v>4707</v>
      </c>
      <c r="AB29" s="13">
        <f t="shared" si="38"/>
        <v>19084</v>
      </c>
      <c r="AC29" s="14">
        <f t="shared" si="39"/>
        <v>23791</v>
      </c>
      <c r="AE29" s="3" t="s">
        <v>14</v>
      </c>
      <c r="AF29" s="2">
        <f t="shared" si="40"/>
        <v>7629.2430613961315</v>
      </c>
      <c r="AG29" s="2">
        <f t="shared" si="22"/>
        <v>8335.9645439701435</v>
      </c>
      <c r="AH29" s="2">
        <f t="shared" si="23"/>
        <v>8132.0010395010377</v>
      </c>
      <c r="AI29" s="2">
        <f t="shared" si="24"/>
        <v>0</v>
      </c>
      <c r="AJ29" s="2" t="str">
        <f t="shared" si="25"/>
        <v>N.A.</v>
      </c>
      <c r="AK29" s="2">
        <f t="shared" si="26"/>
        <v>7784.4748858447492</v>
      </c>
      <c r="AL29" s="2" t="str">
        <f t="shared" si="27"/>
        <v>N.A.</v>
      </c>
      <c r="AM29" s="2">
        <f t="shared" si="28"/>
        <v>5489.5560253699787</v>
      </c>
      <c r="AN29" s="2">
        <f t="shared" si="29"/>
        <v>0</v>
      </c>
      <c r="AO29" s="2" t="str">
        <f t="shared" si="30"/>
        <v>N.A.</v>
      </c>
      <c r="AP29" s="15">
        <f t="shared" si="31"/>
        <v>7178.3110261312941</v>
      </c>
      <c r="AQ29" s="13">
        <f t="shared" si="32"/>
        <v>8119.7568643890181</v>
      </c>
      <c r="AR29" s="14">
        <f t="shared" si="33"/>
        <v>7933.4937581438371</v>
      </c>
    </row>
    <row r="30" spans="1:44" ht="15" customHeight="1" thickBot="1" x14ac:dyDescent="0.3">
      <c r="A30" s="3" t="s">
        <v>15</v>
      </c>
      <c r="B30" s="2">
        <v>1367400</v>
      </c>
      <c r="C30" s="2"/>
      <c r="D30" s="2"/>
      <c r="E30" s="2"/>
      <c r="F30" s="2"/>
      <c r="G30" s="2">
        <v>0</v>
      </c>
      <c r="H30" s="2"/>
      <c r="I30" s="2"/>
      <c r="J30" s="2"/>
      <c r="K30" s="2"/>
      <c r="L30" s="1">
        <f t="shared" si="34"/>
        <v>1367400</v>
      </c>
      <c r="M30" s="13">
        <f t="shared" si="35"/>
        <v>0</v>
      </c>
      <c r="N30" s="14">
        <f t="shared" si="36"/>
        <v>1367400</v>
      </c>
      <c r="P30" s="3" t="s">
        <v>15</v>
      </c>
      <c r="Q30" s="2">
        <v>212</v>
      </c>
      <c r="R30" s="2">
        <v>0</v>
      </c>
      <c r="S30" s="2">
        <v>0</v>
      </c>
      <c r="T30" s="2">
        <v>0</v>
      </c>
      <c r="U30" s="2">
        <v>0</v>
      </c>
      <c r="V30" s="2">
        <v>114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212</v>
      </c>
      <c r="AB30" s="13">
        <f t="shared" si="38"/>
        <v>114</v>
      </c>
      <c r="AC30" s="21">
        <f t="shared" si="39"/>
        <v>326</v>
      </c>
      <c r="AE30" s="3" t="s">
        <v>15</v>
      </c>
      <c r="AF30" s="2">
        <f t="shared" si="40"/>
        <v>6450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0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6450</v>
      </c>
      <c r="AQ30" s="13">
        <f t="shared" si="32"/>
        <v>0</v>
      </c>
      <c r="AR30" s="14">
        <f t="shared" si="33"/>
        <v>4194.4785276073617</v>
      </c>
    </row>
    <row r="31" spans="1:44" ht="15" customHeight="1" thickBot="1" x14ac:dyDescent="0.3">
      <c r="A31" s="4" t="s">
        <v>16</v>
      </c>
      <c r="B31" s="2">
        <v>31547500.000000004</v>
      </c>
      <c r="C31" s="2">
        <v>144801119.99999997</v>
      </c>
      <c r="D31" s="2">
        <v>18780670</v>
      </c>
      <c r="E31" s="2">
        <v>0</v>
      </c>
      <c r="F31" s="2">
        <v>3188880</v>
      </c>
      <c r="G31" s="2">
        <v>6819200.0000000009</v>
      </c>
      <c r="H31" s="2">
        <v>16128360</v>
      </c>
      <c r="I31" s="2">
        <v>5193120</v>
      </c>
      <c r="J31" s="2">
        <v>0</v>
      </c>
      <c r="K31" s="2"/>
      <c r="L31" s="1">
        <f t="shared" ref="L31" si="41">B31+D31+F31+H31+J31</f>
        <v>69645410</v>
      </c>
      <c r="M31" s="13">
        <f t="shared" ref="M31" si="42">C31+E31+G31+I31+K31</f>
        <v>156813439.99999997</v>
      </c>
      <c r="N31" s="21">
        <f t="shared" ref="N31" si="43">L31+M31</f>
        <v>226458849.99999997</v>
      </c>
      <c r="P31" s="4" t="s">
        <v>16</v>
      </c>
      <c r="Q31" s="2">
        <v>4593</v>
      </c>
      <c r="R31" s="2">
        <v>17380</v>
      </c>
      <c r="S31" s="2">
        <v>2329</v>
      </c>
      <c r="T31" s="2">
        <v>114</v>
      </c>
      <c r="U31" s="2">
        <v>637</v>
      </c>
      <c r="V31" s="2">
        <v>990</v>
      </c>
      <c r="W31" s="2">
        <v>2677</v>
      </c>
      <c r="X31" s="2">
        <v>946</v>
      </c>
      <c r="Y31" s="2">
        <v>405</v>
      </c>
      <c r="Z31" s="2">
        <v>0</v>
      </c>
      <c r="AA31" s="1">
        <f t="shared" ref="AA31" si="44">Q31+S31+U31+W31+Y31</f>
        <v>10641</v>
      </c>
      <c r="AB31" s="13">
        <f t="shared" ref="AB31" si="45">R31+T31+V31+X31+Z31</f>
        <v>19430</v>
      </c>
      <c r="AC31" s="14">
        <f t="shared" ref="AC31" si="46">AA31+AB31</f>
        <v>30071</v>
      </c>
      <c r="AE31" s="4" t="s">
        <v>16</v>
      </c>
      <c r="AF31" s="2">
        <f t="shared" si="40"/>
        <v>6868.6043979969527</v>
      </c>
      <c r="AG31" s="2">
        <f t="shared" si="22"/>
        <v>8331.4798619102403</v>
      </c>
      <c r="AH31" s="2">
        <f t="shared" si="23"/>
        <v>8063.8342636324605</v>
      </c>
      <c r="AI31" s="2">
        <f t="shared" si="24"/>
        <v>0</v>
      </c>
      <c r="AJ31" s="2">
        <f t="shared" si="25"/>
        <v>5006.0910518053379</v>
      </c>
      <c r="AK31" s="2">
        <f t="shared" si="26"/>
        <v>6888.0808080808092</v>
      </c>
      <c r="AL31" s="2">
        <f t="shared" si="27"/>
        <v>6024.7889428464696</v>
      </c>
      <c r="AM31" s="2">
        <f t="shared" si="28"/>
        <v>5489.5560253699787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6545.0061084484541</v>
      </c>
      <c r="AQ31" s="13">
        <f t="shared" ref="AQ31" si="48">IFERROR(M31/AB31, "N.A.")</f>
        <v>8070.6865671641772</v>
      </c>
      <c r="AR31" s="14">
        <f t="shared" ref="AR31" si="49">IFERROR(N31/AC31, "N.A.")</f>
        <v>7530.8054271557303</v>
      </c>
    </row>
    <row r="32" spans="1:44" ht="15" customHeight="1" thickBot="1" x14ac:dyDescent="0.3">
      <c r="A32" s="5" t="s">
        <v>0</v>
      </c>
      <c r="B32" s="42">
        <f>B31+C31</f>
        <v>176348619.99999997</v>
      </c>
      <c r="C32" s="43"/>
      <c r="D32" s="42">
        <f>D31+E31</f>
        <v>18780670</v>
      </c>
      <c r="E32" s="43"/>
      <c r="F32" s="42">
        <f>F31+G31</f>
        <v>10008080</v>
      </c>
      <c r="G32" s="43"/>
      <c r="H32" s="42">
        <f>H31+I31</f>
        <v>21321480</v>
      </c>
      <c r="I32" s="43"/>
      <c r="J32" s="42">
        <f>J31+K31</f>
        <v>0</v>
      </c>
      <c r="K32" s="43"/>
      <c r="L32" s="42">
        <f>L31+M31</f>
        <v>226458849.99999997</v>
      </c>
      <c r="M32" s="46"/>
      <c r="N32" s="22">
        <f>B32+D32+F32+H32+J32</f>
        <v>226458849.99999997</v>
      </c>
      <c r="P32" s="5" t="s">
        <v>0</v>
      </c>
      <c r="Q32" s="42">
        <f>Q31+R31</f>
        <v>21973</v>
      </c>
      <c r="R32" s="43"/>
      <c r="S32" s="42">
        <f>S31+T31</f>
        <v>2443</v>
      </c>
      <c r="T32" s="43"/>
      <c r="U32" s="42">
        <f>U31+V31</f>
        <v>1627</v>
      </c>
      <c r="V32" s="43"/>
      <c r="W32" s="42">
        <f>W31+X31</f>
        <v>3623</v>
      </c>
      <c r="X32" s="43"/>
      <c r="Y32" s="42">
        <f>Y31+Z31</f>
        <v>405</v>
      </c>
      <c r="Z32" s="43"/>
      <c r="AA32" s="42">
        <f>AA31+AB31</f>
        <v>30071</v>
      </c>
      <c r="AB32" s="43"/>
      <c r="AC32" s="23">
        <f>Q32+S32+U32+W32+Y32</f>
        <v>30071</v>
      </c>
      <c r="AE32" s="5" t="s">
        <v>0</v>
      </c>
      <c r="AF32" s="44">
        <f>IFERROR(B32/Q32,"N.A.")</f>
        <v>8025.6960815546336</v>
      </c>
      <c r="AG32" s="45"/>
      <c r="AH32" s="44">
        <f>IFERROR(D32/S32,"N.A.")</f>
        <v>7687.5440032746619</v>
      </c>
      <c r="AI32" s="45"/>
      <c r="AJ32" s="44">
        <f>IFERROR(F32/U32,"N.A.")</f>
        <v>6151.2476951444378</v>
      </c>
      <c r="AK32" s="45"/>
      <c r="AL32" s="44">
        <f>IFERROR(H32/W32,"N.A.")</f>
        <v>5885.0345017940936</v>
      </c>
      <c r="AM32" s="45"/>
      <c r="AN32" s="44">
        <f>IFERROR(J32/Y32,"N.A.")</f>
        <v>0</v>
      </c>
      <c r="AO32" s="45"/>
      <c r="AP32" s="44">
        <f>IFERROR(L32/AA32,"N.A.")</f>
        <v>7530.8054271557303</v>
      </c>
      <c r="AQ32" s="45"/>
      <c r="AR32" s="16">
        <f>IFERROR(N32/AC32, "N.A.")</f>
        <v>7530.8054271557303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942560</v>
      </c>
      <c r="C39" s="2"/>
      <c r="D39" s="2"/>
      <c r="E39" s="2"/>
      <c r="F39" s="2">
        <v>1659800</v>
      </c>
      <c r="G39" s="2"/>
      <c r="H39" s="2">
        <v>11585600</v>
      </c>
      <c r="I39" s="2"/>
      <c r="J39" s="2"/>
      <c r="K39" s="2"/>
      <c r="L39" s="1">
        <f>B39+D39+F39+H39+J39</f>
        <v>14187960</v>
      </c>
      <c r="M39" s="13">
        <f>C39+E39+G39+I39+K39</f>
        <v>0</v>
      </c>
      <c r="N39" s="14">
        <f>L39+M39</f>
        <v>14187960</v>
      </c>
      <c r="P39" s="3" t="s">
        <v>12</v>
      </c>
      <c r="Q39" s="2">
        <v>442</v>
      </c>
      <c r="R39" s="2">
        <v>0</v>
      </c>
      <c r="S39" s="2">
        <v>0</v>
      </c>
      <c r="T39" s="2">
        <v>0</v>
      </c>
      <c r="U39" s="2">
        <v>193</v>
      </c>
      <c r="V39" s="2">
        <v>0</v>
      </c>
      <c r="W39" s="2">
        <v>1812</v>
      </c>
      <c r="X39" s="2">
        <v>0</v>
      </c>
      <c r="Y39" s="2">
        <v>0</v>
      </c>
      <c r="Z39" s="2">
        <v>0</v>
      </c>
      <c r="AA39" s="1">
        <f>Q39+S39+U39+W39+Y39</f>
        <v>2447</v>
      </c>
      <c r="AB39" s="13">
        <f>R39+T39+V39+X39+Z39</f>
        <v>0</v>
      </c>
      <c r="AC39" s="14">
        <f>AA39+AB39</f>
        <v>2447</v>
      </c>
      <c r="AE39" s="3" t="s">
        <v>12</v>
      </c>
      <c r="AF39" s="2">
        <f>IFERROR(B39/Q39, "N.A.")</f>
        <v>2132.4886877828053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8600</v>
      </c>
      <c r="AK39" s="2" t="str">
        <f t="shared" ref="AK39:AK43" si="54">IFERROR(G39/V39, "N.A.")</f>
        <v>N.A.</v>
      </c>
      <c r="AL39" s="2">
        <f t="shared" ref="AL39:AL43" si="55">IFERROR(H39/W39, "N.A.")</f>
        <v>6393.8189845474617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5798.1038005721293</v>
      </c>
      <c r="AQ39" s="13" t="str">
        <f t="shared" ref="AQ39:AQ42" si="60">IFERROR(M39/AB39, "N.A.")</f>
        <v>N.A.</v>
      </c>
      <c r="AR39" s="14">
        <f t="shared" ref="AR39:AR42" si="61">IFERROR(N39/AC39, "N.A.")</f>
        <v>5798.1038005721293</v>
      </c>
    </row>
    <row r="40" spans="1:44" ht="15" customHeight="1" thickBot="1" x14ac:dyDescent="0.3">
      <c r="A40" s="3" t="s">
        <v>13</v>
      </c>
      <c r="B40" s="2">
        <v>8418000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8418000</v>
      </c>
      <c r="M40" s="13">
        <f t="shared" ref="M40:M42" si="63">C40+E40+G40+I40+K40</f>
        <v>0</v>
      </c>
      <c r="N40" s="14">
        <f t="shared" ref="N40:N42" si="64">L40+M40</f>
        <v>8418000</v>
      </c>
      <c r="P40" s="3" t="s">
        <v>13</v>
      </c>
      <c r="Q40" s="2">
        <v>1509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1509</v>
      </c>
      <c r="AB40" s="13">
        <f t="shared" ref="AB40:AB42" si="66">R40+T40+V40+X40+Z40</f>
        <v>0</v>
      </c>
      <c r="AC40" s="14">
        <f t="shared" ref="AC40:AC42" si="67">AA40+AB40</f>
        <v>1509</v>
      </c>
      <c r="AE40" s="3" t="s">
        <v>13</v>
      </c>
      <c r="AF40" s="2">
        <f t="shared" ref="AF40:AF43" si="68">IFERROR(B40/Q40, "N.A.")</f>
        <v>5578.5288270377732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5578.5288270377732</v>
      </c>
      <c r="AQ40" s="13" t="str">
        <f t="shared" si="60"/>
        <v>N.A.</v>
      </c>
      <c r="AR40" s="14">
        <f t="shared" si="61"/>
        <v>5578.5288270377732</v>
      </c>
    </row>
    <row r="41" spans="1:44" ht="15" customHeight="1" thickBot="1" x14ac:dyDescent="0.3">
      <c r="A41" s="3" t="s">
        <v>14</v>
      </c>
      <c r="B41" s="2">
        <v>10484480</v>
      </c>
      <c r="C41" s="2">
        <v>83862160</v>
      </c>
      <c r="D41" s="2">
        <v>296700</v>
      </c>
      <c r="E41" s="2"/>
      <c r="F41" s="2"/>
      <c r="G41" s="2">
        <v>3052200.0000000005</v>
      </c>
      <c r="H41" s="2"/>
      <c r="I41" s="2">
        <v>4414800</v>
      </c>
      <c r="J41" s="2">
        <v>0</v>
      </c>
      <c r="K41" s="2"/>
      <c r="L41" s="1">
        <f t="shared" si="62"/>
        <v>10781180</v>
      </c>
      <c r="M41" s="13">
        <f t="shared" si="63"/>
        <v>91329160</v>
      </c>
      <c r="N41" s="14">
        <f t="shared" si="64"/>
        <v>102110340</v>
      </c>
      <c r="P41" s="3" t="s">
        <v>14</v>
      </c>
      <c r="Q41" s="2">
        <v>3041</v>
      </c>
      <c r="R41" s="2">
        <v>11341</v>
      </c>
      <c r="S41" s="2">
        <v>230</v>
      </c>
      <c r="T41" s="2">
        <v>0</v>
      </c>
      <c r="U41" s="2">
        <v>0</v>
      </c>
      <c r="V41" s="2">
        <v>556</v>
      </c>
      <c r="W41" s="2">
        <v>0</v>
      </c>
      <c r="X41" s="2">
        <v>653</v>
      </c>
      <c r="Y41" s="2">
        <v>114</v>
      </c>
      <c r="Z41" s="2">
        <v>0</v>
      </c>
      <c r="AA41" s="1">
        <f t="shared" si="65"/>
        <v>3385</v>
      </c>
      <c r="AB41" s="13">
        <f t="shared" si="66"/>
        <v>12550</v>
      </c>
      <c r="AC41" s="14">
        <f t="shared" si="67"/>
        <v>15935</v>
      </c>
      <c r="AE41" s="3" t="s">
        <v>14</v>
      </c>
      <c r="AF41" s="2">
        <f t="shared" si="68"/>
        <v>3447.7079907925026</v>
      </c>
      <c r="AG41" s="2">
        <f t="shared" si="50"/>
        <v>7394.6001234459045</v>
      </c>
      <c r="AH41" s="2">
        <f t="shared" si="51"/>
        <v>1290</v>
      </c>
      <c r="AI41" s="2" t="str">
        <f t="shared" si="52"/>
        <v>N.A.</v>
      </c>
      <c r="AJ41" s="2" t="str">
        <f t="shared" si="53"/>
        <v>N.A.</v>
      </c>
      <c r="AK41" s="2">
        <f t="shared" si="54"/>
        <v>5489.5683453237416</v>
      </c>
      <c r="AL41" s="2" t="str">
        <f t="shared" si="55"/>
        <v>N.A.</v>
      </c>
      <c r="AM41" s="2">
        <f t="shared" si="56"/>
        <v>6760.7963246554364</v>
      </c>
      <c r="AN41" s="2">
        <f t="shared" si="57"/>
        <v>0</v>
      </c>
      <c r="AO41" s="2" t="str">
        <f t="shared" si="58"/>
        <v>N.A.</v>
      </c>
      <c r="AP41" s="15">
        <f t="shared" si="59"/>
        <v>3184.9867060561301</v>
      </c>
      <c r="AQ41" s="13">
        <f t="shared" si="60"/>
        <v>7277.2239043824702</v>
      </c>
      <c r="AR41" s="14">
        <f t="shared" si="61"/>
        <v>6407.928459366175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114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114</v>
      </c>
      <c r="AB42" s="13">
        <f t="shared" si="66"/>
        <v>0</v>
      </c>
      <c r="AC42" s="14">
        <f t="shared" si="67"/>
        <v>114</v>
      </c>
      <c r="AE42" s="3" t="s">
        <v>15</v>
      </c>
      <c r="AF42" s="2">
        <f t="shared" si="68"/>
        <v>0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>
        <f t="shared" si="59"/>
        <v>0</v>
      </c>
      <c r="AQ42" s="13" t="str">
        <f t="shared" si="60"/>
        <v>N.A.</v>
      </c>
      <c r="AR42" s="14">
        <f t="shared" si="61"/>
        <v>0</v>
      </c>
    </row>
    <row r="43" spans="1:44" ht="15" customHeight="1" thickBot="1" x14ac:dyDescent="0.3">
      <c r="A43" s="4" t="s">
        <v>16</v>
      </c>
      <c r="B43" s="2">
        <v>19845040</v>
      </c>
      <c r="C43" s="2">
        <v>83862160</v>
      </c>
      <c r="D43" s="2">
        <v>296700</v>
      </c>
      <c r="E43" s="2"/>
      <c r="F43" s="2">
        <v>1659800</v>
      </c>
      <c r="G43" s="2">
        <v>3052200.0000000005</v>
      </c>
      <c r="H43" s="2">
        <v>11585600</v>
      </c>
      <c r="I43" s="2">
        <v>4414800</v>
      </c>
      <c r="J43" s="2">
        <v>0</v>
      </c>
      <c r="K43" s="2"/>
      <c r="L43" s="1">
        <f t="shared" ref="L43" si="69">B43+D43+F43+H43+J43</f>
        <v>33387140</v>
      </c>
      <c r="M43" s="13">
        <f t="shared" ref="M43" si="70">C43+E43+G43+I43+K43</f>
        <v>91329160</v>
      </c>
      <c r="N43" s="21">
        <f t="shared" ref="N43" si="71">L43+M43</f>
        <v>124716300</v>
      </c>
      <c r="P43" s="4" t="s">
        <v>16</v>
      </c>
      <c r="Q43" s="2">
        <v>5106</v>
      </c>
      <c r="R43" s="2">
        <v>11341</v>
      </c>
      <c r="S43" s="2">
        <v>230</v>
      </c>
      <c r="T43" s="2">
        <v>0</v>
      </c>
      <c r="U43" s="2">
        <v>193</v>
      </c>
      <c r="V43" s="2">
        <v>556</v>
      </c>
      <c r="W43" s="2">
        <v>1812</v>
      </c>
      <c r="X43" s="2">
        <v>653</v>
      </c>
      <c r="Y43" s="2">
        <v>114</v>
      </c>
      <c r="Z43" s="2">
        <v>0</v>
      </c>
      <c r="AA43" s="1">
        <f t="shared" ref="AA43" si="72">Q43+S43+U43+W43+Y43</f>
        <v>7455</v>
      </c>
      <c r="AB43" s="13">
        <f t="shared" ref="AB43" si="73">R43+T43+V43+X43+Z43</f>
        <v>12550</v>
      </c>
      <c r="AC43" s="21">
        <f t="shared" ref="AC43" si="74">AA43+AB43</f>
        <v>20005</v>
      </c>
      <c r="AE43" s="4" t="s">
        <v>16</v>
      </c>
      <c r="AF43" s="2">
        <f t="shared" si="68"/>
        <v>3886.6118292205247</v>
      </c>
      <c r="AG43" s="2">
        <f t="shared" si="50"/>
        <v>7394.6001234459045</v>
      </c>
      <c r="AH43" s="2">
        <f t="shared" si="51"/>
        <v>1290</v>
      </c>
      <c r="AI43" s="2" t="str">
        <f t="shared" si="52"/>
        <v>N.A.</v>
      </c>
      <c r="AJ43" s="2">
        <f t="shared" si="53"/>
        <v>8600</v>
      </c>
      <c r="AK43" s="2">
        <f t="shared" si="54"/>
        <v>5489.5683453237416</v>
      </c>
      <c r="AL43" s="2">
        <f t="shared" si="55"/>
        <v>6393.8189845474617</v>
      </c>
      <c r="AM43" s="2">
        <f t="shared" si="56"/>
        <v>6760.7963246554364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4478.4896042924211</v>
      </c>
      <c r="AQ43" s="13">
        <f t="shared" ref="AQ43" si="76">IFERROR(M43/AB43, "N.A.")</f>
        <v>7277.2239043824702</v>
      </c>
      <c r="AR43" s="14">
        <f t="shared" ref="AR43" si="77">IFERROR(N43/AC43, "N.A.")</f>
        <v>6234.2564358910276</v>
      </c>
    </row>
    <row r="44" spans="1:44" ht="15" customHeight="1" thickBot="1" x14ac:dyDescent="0.3">
      <c r="A44" s="5" t="s">
        <v>0</v>
      </c>
      <c r="B44" s="42">
        <f>B43+C43</f>
        <v>103707200</v>
      </c>
      <c r="C44" s="43"/>
      <c r="D44" s="42">
        <f>D43+E43</f>
        <v>296700</v>
      </c>
      <c r="E44" s="43"/>
      <c r="F44" s="42">
        <f>F43+G43</f>
        <v>4712000</v>
      </c>
      <c r="G44" s="43"/>
      <c r="H44" s="42">
        <f>H43+I43</f>
        <v>16000400</v>
      </c>
      <c r="I44" s="43"/>
      <c r="J44" s="42">
        <f>J43+K43</f>
        <v>0</v>
      </c>
      <c r="K44" s="43"/>
      <c r="L44" s="42">
        <f>L43+M43</f>
        <v>124716300</v>
      </c>
      <c r="M44" s="46"/>
      <c r="N44" s="22">
        <f>B44+D44+F44+H44+J44</f>
        <v>124716300</v>
      </c>
      <c r="P44" s="5" t="s">
        <v>0</v>
      </c>
      <c r="Q44" s="42">
        <f>Q43+R43</f>
        <v>16447</v>
      </c>
      <c r="R44" s="43"/>
      <c r="S44" s="42">
        <f>S43+T43</f>
        <v>230</v>
      </c>
      <c r="T44" s="43"/>
      <c r="U44" s="42">
        <f>U43+V43</f>
        <v>749</v>
      </c>
      <c r="V44" s="43"/>
      <c r="W44" s="42">
        <f>W43+X43</f>
        <v>2465</v>
      </c>
      <c r="X44" s="43"/>
      <c r="Y44" s="42">
        <f>Y43+Z43</f>
        <v>114</v>
      </c>
      <c r="Z44" s="43"/>
      <c r="AA44" s="42">
        <f>AA43+AB43</f>
        <v>20005</v>
      </c>
      <c r="AB44" s="46"/>
      <c r="AC44" s="22">
        <f>Q44+S44+U44+W44+Y44</f>
        <v>20005</v>
      </c>
      <c r="AE44" s="5" t="s">
        <v>0</v>
      </c>
      <c r="AF44" s="44">
        <f>IFERROR(B44/Q44,"N.A.")</f>
        <v>6305.5390040736911</v>
      </c>
      <c r="AG44" s="45"/>
      <c r="AH44" s="44">
        <f>IFERROR(D44/S44,"N.A.")</f>
        <v>1290</v>
      </c>
      <c r="AI44" s="45"/>
      <c r="AJ44" s="44">
        <f>IFERROR(F44/U44,"N.A.")</f>
        <v>6291.0547396528709</v>
      </c>
      <c r="AK44" s="45"/>
      <c r="AL44" s="44">
        <f>IFERROR(H44/W44,"N.A.")</f>
        <v>6491.0344827586205</v>
      </c>
      <c r="AM44" s="45"/>
      <c r="AN44" s="44">
        <f>IFERROR(J44/Y44,"N.A.")</f>
        <v>0</v>
      </c>
      <c r="AO44" s="45"/>
      <c r="AP44" s="44">
        <f>IFERROR(L44/AA44,"N.A.")</f>
        <v>6234.2564358910276</v>
      </c>
      <c r="AQ44" s="45"/>
      <c r="AR44" s="16">
        <f>IFERROR(N44/AC44, "N.A.")</f>
        <v>6234.2564358910276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5020680</v>
      </c>
      <c r="C15" s="2"/>
      <c r="D15" s="2">
        <v>7149360.0000000009</v>
      </c>
      <c r="E15" s="2"/>
      <c r="F15" s="2">
        <v>4153820</v>
      </c>
      <c r="G15" s="2"/>
      <c r="H15" s="2">
        <v>18905200</v>
      </c>
      <c r="I15" s="2"/>
      <c r="J15" s="2">
        <v>0</v>
      </c>
      <c r="K15" s="2"/>
      <c r="L15" s="1">
        <f>B15+D15+F15+H15+J15</f>
        <v>35229060</v>
      </c>
      <c r="M15" s="13">
        <f>C15+E15+G15+I15+K15</f>
        <v>0</v>
      </c>
      <c r="N15" s="14">
        <f>L15+M15</f>
        <v>35229060</v>
      </c>
      <c r="P15" s="3" t="s">
        <v>12</v>
      </c>
      <c r="Q15" s="2">
        <v>950</v>
      </c>
      <c r="R15" s="2">
        <v>0</v>
      </c>
      <c r="S15" s="2">
        <v>896</v>
      </c>
      <c r="T15" s="2">
        <v>0</v>
      </c>
      <c r="U15" s="2">
        <v>1028</v>
      </c>
      <c r="V15" s="2">
        <v>0</v>
      </c>
      <c r="W15" s="2">
        <v>5314</v>
      </c>
      <c r="X15" s="2">
        <v>0</v>
      </c>
      <c r="Y15" s="2">
        <v>1298</v>
      </c>
      <c r="Z15" s="2">
        <v>0</v>
      </c>
      <c r="AA15" s="1">
        <f>Q15+S15+U15+W15+Y15</f>
        <v>9486</v>
      </c>
      <c r="AB15" s="13">
        <f>R15+T15+V15+X15+Z15</f>
        <v>0</v>
      </c>
      <c r="AC15" s="14">
        <f>AA15+AB15</f>
        <v>9486</v>
      </c>
      <c r="AE15" s="3" t="s">
        <v>12</v>
      </c>
      <c r="AF15" s="2">
        <f>IFERROR(B15/Q15, "N.A.")</f>
        <v>5284.9263157894738</v>
      </c>
      <c r="AG15" s="2" t="str">
        <f t="shared" ref="AG15:AR19" si="0">IFERROR(C15/R15, "N.A.")</f>
        <v>N.A.</v>
      </c>
      <c r="AH15" s="2">
        <f t="shared" si="0"/>
        <v>7979.1964285714294</v>
      </c>
      <c r="AI15" s="2" t="str">
        <f t="shared" si="0"/>
        <v>N.A.</v>
      </c>
      <c r="AJ15" s="2">
        <f t="shared" si="0"/>
        <v>4040.6809338521402</v>
      </c>
      <c r="AK15" s="2" t="str">
        <f t="shared" si="0"/>
        <v>N.A.</v>
      </c>
      <c r="AL15" s="2">
        <f t="shared" si="0"/>
        <v>3557.6213774934135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3713.7950664136624</v>
      </c>
      <c r="AQ15" s="13" t="str">
        <f t="shared" si="0"/>
        <v>N.A.</v>
      </c>
      <c r="AR15" s="14">
        <f t="shared" si="0"/>
        <v>3713.7950664136624</v>
      </c>
    </row>
    <row r="16" spans="1:44" ht="15" customHeight="1" thickBot="1" x14ac:dyDescent="0.3">
      <c r="A16" s="3" t="s">
        <v>13</v>
      </c>
      <c r="B16" s="2">
        <v>3953969.9999999995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3953969.9999999995</v>
      </c>
      <c r="M16" s="13">
        <f t="shared" si="1"/>
        <v>0</v>
      </c>
      <c r="N16" s="14">
        <f t="shared" ref="N16:N18" si="2">L16+M16</f>
        <v>3953969.9999999995</v>
      </c>
      <c r="P16" s="3" t="s">
        <v>13</v>
      </c>
      <c r="Q16" s="2">
        <v>1340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1340</v>
      </c>
      <c r="AB16" s="13">
        <f t="shared" si="3"/>
        <v>0</v>
      </c>
      <c r="AC16" s="14">
        <f t="shared" ref="AC16:AC18" si="4">AA16+AB16</f>
        <v>1340</v>
      </c>
      <c r="AE16" s="3" t="s">
        <v>13</v>
      </c>
      <c r="AF16" s="2">
        <f t="shared" ref="AF16:AF19" si="5">IFERROR(B16/Q16, "N.A.")</f>
        <v>2950.7238805970146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2950.7238805970146</v>
      </c>
      <c r="AQ16" s="13" t="str">
        <f t="shared" si="0"/>
        <v>N.A.</v>
      </c>
      <c r="AR16" s="14">
        <f t="shared" si="0"/>
        <v>2950.7238805970146</v>
      </c>
    </row>
    <row r="17" spans="1:44" ht="15" customHeight="1" thickBot="1" x14ac:dyDescent="0.3">
      <c r="A17" s="3" t="s">
        <v>14</v>
      </c>
      <c r="B17" s="2">
        <v>15635240</v>
      </c>
      <c r="C17" s="2">
        <v>19265760.000000004</v>
      </c>
      <c r="D17" s="2">
        <v>2247000</v>
      </c>
      <c r="E17" s="2"/>
      <c r="F17" s="2"/>
      <c r="G17" s="2">
        <v>6400480.0000000009</v>
      </c>
      <c r="H17" s="2"/>
      <c r="I17" s="2">
        <v>2090899.9999999998</v>
      </c>
      <c r="J17" s="2">
        <v>0</v>
      </c>
      <c r="K17" s="2"/>
      <c r="L17" s="1">
        <f t="shared" si="1"/>
        <v>17882240</v>
      </c>
      <c r="M17" s="13">
        <f t="shared" si="1"/>
        <v>27757140.000000004</v>
      </c>
      <c r="N17" s="14">
        <f t="shared" si="2"/>
        <v>45639380</v>
      </c>
      <c r="P17" s="3" t="s">
        <v>14</v>
      </c>
      <c r="Q17" s="2">
        <v>3120</v>
      </c>
      <c r="R17" s="2">
        <v>3212</v>
      </c>
      <c r="S17" s="2">
        <v>362</v>
      </c>
      <c r="T17" s="2">
        <v>0</v>
      </c>
      <c r="U17" s="2">
        <v>0</v>
      </c>
      <c r="V17" s="2">
        <v>770</v>
      </c>
      <c r="W17" s="2">
        <v>0</v>
      </c>
      <c r="X17" s="2">
        <v>440</v>
      </c>
      <c r="Y17" s="2">
        <v>608</v>
      </c>
      <c r="Z17" s="2">
        <v>0</v>
      </c>
      <c r="AA17" s="1">
        <f t="shared" si="3"/>
        <v>4090</v>
      </c>
      <c r="AB17" s="13">
        <f t="shared" si="3"/>
        <v>4422</v>
      </c>
      <c r="AC17" s="14">
        <f t="shared" si="4"/>
        <v>8512</v>
      </c>
      <c r="AE17" s="3" t="s">
        <v>14</v>
      </c>
      <c r="AF17" s="2">
        <f t="shared" si="5"/>
        <v>5011.2948717948721</v>
      </c>
      <c r="AG17" s="2">
        <f t="shared" si="0"/>
        <v>5998.0572851805737</v>
      </c>
      <c r="AH17" s="2">
        <f t="shared" si="0"/>
        <v>6207.1823204419888</v>
      </c>
      <c r="AI17" s="2" t="str">
        <f t="shared" si="0"/>
        <v>N.A.</v>
      </c>
      <c r="AJ17" s="2" t="str">
        <f t="shared" si="0"/>
        <v>N.A.</v>
      </c>
      <c r="AK17" s="2">
        <f t="shared" si="0"/>
        <v>8312.3116883116891</v>
      </c>
      <c r="AL17" s="2" t="str">
        <f t="shared" si="0"/>
        <v>N.A.</v>
      </c>
      <c r="AM17" s="2">
        <f t="shared" si="0"/>
        <v>4752.045454545454</v>
      </c>
      <c r="AN17" s="2">
        <f t="shared" si="0"/>
        <v>0</v>
      </c>
      <c r="AO17" s="2" t="str">
        <f t="shared" si="0"/>
        <v>N.A.</v>
      </c>
      <c r="AP17" s="15">
        <f t="shared" si="0"/>
        <v>4372.1858190709045</v>
      </c>
      <c r="AQ17" s="13">
        <f t="shared" si="0"/>
        <v>6277.0556309362291</v>
      </c>
      <c r="AR17" s="14">
        <f t="shared" si="0"/>
        <v>5361.769266917293</v>
      </c>
    </row>
    <row r="18" spans="1:44" ht="15" customHeight="1" thickBot="1" x14ac:dyDescent="0.3">
      <c r="A18" s="3" t="s">
        <v>15</v>
      </c>
      <c r="B18" s="2">
        <v>21568400.000000004</v>
      </c>
      <c r="C18" s="2"/>
      <c r="D18" s="2"/>
      <c r="E18" s="2"/>
      <c r="F18" s="2"/>
      <c r="G18" s="2">
        <v>1300199.9999999998</v>
      </c>
      <c r="H18" s="2">
        <v>12321721.999999998</v>
      </c>
      <c r="I18" s="2"/>
      <c r="J18" s="2">
        <v>0</v>
      </c>
      <c r="K18" s="2"/>
      <c r="L18" s="1">
        <f t="shared" si="1"/>
        <v>33890122</v>
      </c>
      <c r="M18" s="13">
        <f t="shared" si="1"/>
        <v>1300199.9999999998</v>
      </c>
      <c r="N18" s="14">
        <f t="shared" si="2"/>
        <v>35190322</v>
      </c>
      <c r="P18" s="3" t="s">
        <v>15</v>
      </c>
      <c r="Q18" s="2">
        <v>5470</v>
      </c>
      <c r="R18" s="2">
        <v>0</v>
      </c>
      <c r="S18" s="2">
        <v>0</v>
      </c>
      <c r="T18" s="2">
        <v>0</v>
      </c>
      <c r="U18" s="2">
        <v>0</v>
      </c>
      <c r="V18" s="2">
        <v>1002</v>
      </c>
      <c r="W18" s="2">
        <v>9248</v>
      </c>
      <c r="X18" s="2">
        <v>0</v>
      </c>
      <c r="Y18" s="2">
        <v>2848</v>
      </c>
      <c r="Z18" s="2">
        <v>0</v>
      </c>
      <c r="AA18" s="1">
        <f t="shared" si="3"/>
        <v>17566</v>
      </c>
      <c r="AB18" s="13">
        <f t="shared" si="3"/>
        <v>1002</v>
      </c>
      <c r="AC18" s="21">
        <f t="shared" si="4"/>
        <v>18568</v>
      </c>
      <c r="AE18" s="3" t="s">
        <v>15</v>
      </c>
      <c r="AF18" s="2">
        <f t="shared" si="5"/>
        <v>3943.0347349177337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1297.6047904191614</v>
      </c>
      <c r="AL18" s="2">
        <f t="shared" si="0"/>
        <v>1332.3661332179929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1929.3021746555846</v>
      </c>
      <c r="AQ18" s="13">
        <f t="shared" si="0"/>
        <v>1297.6047904191614</v>
      </c>
      <c r="AR18" s="14">
        <f t="shared" si="0"/>
        <v>1895.2133778543732</v>
      </c>
    </row>
    <row r="19" spans="1:44" ht="15" customHeight="1" thickBot="1" x14ac:dyDescent="0.3">
      <c r="A19" s="4" t="s">
        <v>16</v>
      </c>
      <c r="B19" s="2">
        <v>46178289.999999993</v>
      </c>
      <c r="C19" s="2">
        <v>19265760.000000004</v>
      </c>
      <c r="D19" s="2">
        <v>9396360</v>
      </c>
      <c r="E19" s="2"/>
      <c r="F19" s="2">
        <v>4153820</v>
      </c>
      <c r="G19" s="2">
        <v>7700680.0000000019</v>
      </c>
      <c r="H19" s="2">
        <v>31226922.000000004</v>
      </c>
      <c r="I19" s="2">
        <v>2090899.9999999998</v>
      </c>
      <c r="J19" s="2">
        <v>0</v>
      </c>
      <c r="K19" s="2"/>
      <c r="L19" s="1">
        <f t="shared" ref="L19" si="6">B19+D19+F19+H19+J19</f>
        <v>90955392</v>
      </c>
      <c r="M19" s="13">
        <f t="shared" ref="M19" si="7">C19+E19+G19+I19+K19</f>
        <v>29057340.000000007</v>
      </c>
      <c r="N19" s="21">
        <f t="shared" ref="N19" si="8">L19+M19</f>
        <v>120012732</v>
      </c>
      <c r="P19" s="4" t="s">
        <v>16</v>
      </c>
      <c r="Q19" s="2">
        <v>10880</v>
      </c>
      <c r="R19" s="2">
        <v>3212</v>
      </c>
      <c r="S19" s="2">
        <v>1258</v>
      </c>
      <c r="T19" s="2">
        <v>0</v>
      </c>
      <c r="U19" s="2">
        <v>1028</v>
      </c>
      <c r="V19" s="2">
        <v>1772</v>
      </c>
      <c r="W19" s="2">
        <v>14562</v>
      </c>
      <c r="X19" s="2">
        <v>440</v>
      </c>
      <c r="Y19" s="2">
        <v>4754</v>
      </c>
      <c r="Z19" s="2">
        <v>0</v>
      </c>
      <c r="AA19" s="1">
        <f t="shared" ref="AA19" si="9">Q19+S19+U19+W19+Y19</f>
        <v>32482</v>
      </c>
      <c r="AB19" s="13">
        <f t="shared" ref="AB19" si="10">R19+T19+V19+X19+Z19</f>
        <v>5424</v>
      </c>
      <c r="AC19" s="14">
        <f t="shared" ref="AC19" si="11">AA19+AB19</f>
        <v>37906</v>
      </c>
      <c r="AE19" s="4" t="s">
        <v>16</v>
      </c>
      <c r="AF19" s="2">
        <f t="shared" si="5"/>
        <v>4244.3281249999991</v>
      </c>
      <c r="AG19" s="2">
        <f t="shared" si="0"/>
        <v>5998.0572851805737</v>
      </c>
      <c r="AH19" s="2">
        <f t="shared" si="0"/>
        <v>7469.2845786963435</v>
      </c>
      <c r="AI19" s="2" t="str">
        <f t="shared" si="0"/>
        <v>N.A.</v>
      </c>
      <c r="AJ19" s="2">
        <f t="shared" si="0"/>
        <v>4040.6809338521402</v>
      </c>
      <c r="AK19" s="2">
        <f t="shared" si="0"/>
        <v>4345.7562076749446</v>
      </c>
      <c r="AL19" s="2">
        <f t="shared" si="0"/>
        <v>2144.4116192830656</v>
      </c>
      <c r="AM19" s="2">
        <f t="shared" si="0"/>
        <v>4752.045454545454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2800.1783141432179</v>
      </c>
      <c r="AQ19" s="13">
        <f t="shared" ref="AQ19" si="13">IFERROR(M19/AB19, "N.A.")</f>
        <v>5357.1792035398248</v>
      </c>
      <c r="AR19" s="14">
        <f t="shared" ref="AR19" si="14">IFERROR(N19/AC19, "N.A.")</f>
        <v>3166.0616261277896</v>
      </c>
    </row>
    <row r="20" spans="1:44" ht="15" customHeight="1" thickBot="1" x14ac:dyDescent="0.3">
      <c r="A20" s="5" t="s">
        <v>0</v>
      </c>
      <c r="B20" s="42">
        <f>B19+C19</f>
        <v>65444050</v>
      </c>
      <c r="C20" s="43"/>
      <c r="D20" s="42">
        <f>D19+E19</f>
        <v>9396360</v>
      </c>
      <c r="E20" s="43"/>
      <c r="F20" s="42">
        <f>F19+G19</f>
        <v>11854500.000000002</v>
      </c>
      <c r="G20" s="43"/>
      <c r="H20" s="42">
        <f>H19+I19</f>
        <v>33317822.000000004</v>
      </c>
      <c r="I20" s="43"/>
      <c r="J20" s="42">
        <f>J19+K19</f>
        <v>0</v>
      </c>
      <c r="K20" s="43"/>
      <c r="L20" s="42">
        <f>L19+M19</f>
        <v>120012732</v>
      </c>
      <c r="M20" s="46"/>
      <c r="N20" s="22">
        <f>B20+D20+F20+H20+J20</f>
        <v>120012732</v>
      </c>
      <c r="P20" s="5" t="s">
        <v>0</v>
      </c>
      <c r="Q20" s="42">
        <f>Q19+R19</f>
        <v>14092</v>
      </c>
      <c r="R20" s="43"/>
      <c r="S20" s="42">
        <f>S19+T19</f>
        <v>1258</v>
      </c>
      <c r="T20" s="43"/>
      <c r="U20" s="42">
        <f>U19+V19</f>
        <v>2800</v>
      </c>
      <c r="V20" s="43"/>
      <c r="W20" s="42">
        <f>W19+X19</f>
        <v>15002</v>
      </c>
      <c r="X20" s="43"/>
      <c r="Y20" s="42">
        <f>Y19+Z19</f>
        <v>4754</v>
      </c>
      <c r="Z20" s="43"/>
      <c r="AA20" s="42">
        <f>AA19+AB19</f>
        <v>37906</v>
      </c>
      <c r="AB20" s="43"/>
      <c r="AC20" s="23">
        <f>Q20+S20+U20+W20+Y20</f>
        <v>37906</v>
      </c>
      <c r="AE20" s="5" t="s">
        <v>0</v>
      </c>
      <c r="AF20" s="44">
        <f>IFERROR(B20/Q20,"N.A.")</f>
        <v>4644.0569117229634</v>
      </c>
      <c r="AG20" s="45"/>
      <c r="AH20" s="44">
        <f>IFERROR(D20/S20,"N.A.")</f>
        <v>7469.2845786963435</v>
      </c>
      <c r="AI20" s="45"/>
      <c r="AJ20" s="44">
        <f>IFERROR(F20/U20,"N.A.")</f>
        <v>4233.7500000000009</v>
      </c>
      <c r="AK20" s="45"/>
      <c r="AL20" s="44">
        <f>IFERROR(H20/W20,"N.A.")</f>
        <v>2220.8920143980804</v>
      </c>
      <c r="AM20" s="45"/>
      <c r="AN20" s="44">
        <f>IFERROR(J20/Y20,"N.A.")</f>
        <v>0</v>
      </c>
      <c r="AO20" s="45"/>
      <c r="AP20" s="44">
        <f>IFERROR(L20/AA20,"N.A.")</f>
        <v>3166.0616261277896</v>
      </c>
      <c r="AQ20" s="45"/>
      <c r="AR20" s="16">
        <f>IFERROR(N20/AC20, "N.A.")</f>
        <v>3166.0616261277896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3586200</v>
      </c>
      <c r="C27" s="2"/>
      <c r="D27" s="2">
        <v>7149360.0000000009</v>
      </c>
      <c r="E27" s="2"/>
      <c r="F27" s="2">
        <v>3765100</v>
      </c>
      <c r="G27" s="2"/>
      <c r="H27" s="2">
        <v>7816820</v>
      </c>
      <c r="I27" s="2"/>
      <c r="J27" s="2"/>
      <c r="K27" s="2"/>
      <c r="L27" s="1">
        <f>B27+D27+F27+H27+J27</f>
        <v>22317480</v>
      </c>
      <c r="M27" s="13">
        <f>C27+E27+G27+I27+K27</f>
        <v>0</v>
      </c>
      <c r="N27" s="14">
        <f>L27+M27</f>
        <v>22317480</v>
      </c>
      <c r="P27" s="3" t="s">
        <v>12</v>
      </c>
      <c r="Q27" s="2">
        <v>556</v>
      </c>
      <c r="R27" s="2">
        <v>0</v>
      </c>
      <c r="S27" s="2">
        <v>896</v>
      </c>
      <c r="T27" s="2">
        <v>0</v>
      </c>
      <c r="U27" s="2">
        <v>576</v>
      </c>
      <c r="V27" s="2">
        <v>0</v>
      </c>
      <c r="W27" s="2">
        <v>1202</v>
      </c>
      <c r="X27" s="2">
        <v>0</v>
      </c>
      <c r="Y27" s="2">
        <v>0</v>
      </c>
      <c r="Z27" s="2">
        <v>0</v>
      </c>
      <c r="AA27" s="1">
        <f t="shared" ref="AA27" si="15">Q27+S27+U27+W27+Y27</f>
        <v>3230</v>
      </c>
      <c r="AB27" s="13">
        <f t="shared" ref="AB27" si="16">R27+T27+V27+X27+Z27</f>
        <v>0</v>
      </c>
      <c r="AC27" s="14">
        <f>AA27+AB27</f>
        <v>3230</v>
      </c>
      <c r="AE27" s="3" t="s">
        <v>12</v>
      </c>
      <c r="AF27" s="2">
        <f>IFERROR(B27/Q27, "N.A.")</f>
        <v>6450</v>
      </c>
      <c r="AG27" s="2" t="str">
        <f t="shared" ref="AG27:AR31" si="17">IFERROR(C27/R27, "N.A.")</f>
        <v>N.A.</v>
      </c>
      <c r="AH27" s="2">
        <f t="shared" si="17"/>
        <v>7979.1964285714294</v>
      </c>
      <c r="AI27" s="2" t="str">
        <f t="shared" si="17"/>
        <v>N.A.</v>
      </c>
      <c r="AJ27" s="2">
        <f t="shared" si="17"/>
        <v>6536.6319444444443</v>
      </c>
      <c r="AK27" s="2" t="str">
        <f t="shared" si="17"/>
        <v>N.A.</v>
      </c>
      <c r="AL27" s="2">
        <f t="shared" si="17"/>
        <v>6503.1780366056573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6909.4365325077397</v>
      </c>
      <c r="AQ27" s="13" t="str">
        <f t="shared" si="17"/>
        <v>N.A.</v>
      </c>
      <c r="AR27" s="14">
        <f t="shared" si="17"/>
        <v>6909.4365325077397</v>
      </c>
    </row>
    <row r="28" spans="1:44" ht="15" customHeight="1" thickBot="1" x14ac:dyDescent="0.3">
      <c r="A28" s="3" t="s">
        <v>13</v>
      </c>
      <c r="B28" s="2">
        <v>583200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583200</v>
      </c>
      <c r="M28" s="13">
        <f t="shared" si="18"/>
        <v>0</v>
      </c>
      <c r="N28" s="14">
        <f t="shared" ref="N28:N30" si="19">L28+M28</f>
        <v>583200</v>
      </c>
      <c r="P28" s="3" t="s">
        <v>13</v>
      </c>
      <c r="Q28" s="2">
        <v>162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162</v>
      </c>
      <c r="AB28" s="13">
        <f t="shared" ref="AB28:AB30" si="21">R28+T28+V28+X28+Z28</f>
        <v>0</v>
      </c>
      <c r="AC28" s="14">
        <f t="shared" ref="AC28:AC30" si="22">AA28+AB28</f>
        <v>162</v>
      </c>
      <c r="AE28" s="3" t="s">
        <v>13</v>
      </c>
      <c r="AF28" s="2">
        <f t="shared" ref="AF28:AF31" si="23">IFERROR(B28/Q28, "N.A.")</f>
        <v>3600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>
        <f t="shared" si="17"/>
        <v>3600</v>
      </c>
      <c r="AQ28" s="13" t="str">
        <f t="shared" si="17"/>
        <v>N.A.</v>
      </c>
      <c r="AR28" s="14">
        <f t="shared" si="17"/>
        <v>3600</v>
      </c>
    </row>
    <row r="29" spans="1:44" ht="15" customHeight="1" thickBot="1" x14ac:dyDescent="0.3">
      <c r="A29" s="3" t="s">
        <v>14</v>
      </c>
      <c r="B29" s="2">
        <v>9665360.0000000019</v>
      </c>
      <c r="C29" s="2">
        <v>9439159.9999999981</v>
      </c>
      <c r="D29" s="2">
        <v>2247000</v>
      </c>
      <c r="E29" s="2"/>
      <c r="F29" s="2"/>
      <c r="G29" s="2">
        <v>6400480.0000000009</v>
      </c>
      <c r="H29" s="2"/>
      <c r="I29" s="2">
        <v>1605000</v>
      </c>
      <c r="J29" s="2"/>
      <c r="K29" s="2"/>
      <c r="L29" s="1">
        <f t="shared" si="18"/>
        <v>11912360.000000002</v>
      </c>
      <c r="M29" s="13">
        <f t="shared" si="18"/>
        <v>17444640</v>
      </c>
      <c r="N29" s="14">
        <f t="shared" si="19"/>
        <v>29357000</v>
      </c>
      <c r="P29" s="3" t="s">
        <v>14</v>
      </c>
      <c r="Q29" s="2">
        <v>1980</v>
      </c>
      <c r="R29" s="2">
        <v>1684</v>
      </c>
      <c r="S29" s="2">
        <v>362</v>
      </c>
      <c r="T29" s="2">
        <v>0</v>
      </c>
      <c r="U29" s="2">
        <v>0</v>
      </c>
      <c r="V29" s="2">
        <v>770</v>
      </c>
      <c r="W29" s="2">
        <v>0</v>
      </c>
      <c r="X29" s="2">
        <v>214</v>
      </c>
      <c r="Y29" s="2">
        <v>0</v>
      </c>
      <c r="Z29" s="2">
        <v>0</v>
      </c>
      <c r="AA29" s="1">
        <f t="shared" si="20"/>
        <v>2342</v>
      </c>
      <c r="AB29" s="13">
        <f t="shared" si="21"/>
        <v>2668</v>
      </c>
      <c r="AC29" s="14">
        <f t="shared" si="22"/>
        <v>5010</v>
      </c>
      <c r="AE29" s="3" t="s">
        <v>14</v>
      </c>
      <c r="AF29" s="2">
        <f t="shared" si="23"/>
        <v>4881.4949494949506</v>
      </c>
      <c r="AG29" s="2">
        <f t="shared" si="17"/>
        <v>5605.2019002375282</v>
      </c>
      <c r="AH29" s="2">
        <f t="shared" si="17"/>
        <v>6207.1823204419888</v>
      </c>
      <c r="AI29" s="2" t="str">
        <f t="shared" si="17"/>
        <v>N.A.</v>
      </c>
      <c r="AJ29" s="2" t="str">
        <f t="shared" si="17"/>
        <v>N.A.</v>
      </c>
      <c r="AK29" s="2">
        <f t="shared" si="17"/>
        <v>8312.3116883116891</v>
      </c>
      <c r="AL29" s="2" t="str">
        <f t="shared" si="17"/>
        <v>N.A.</v>
      </c>
      <c r="AM29" s="2">
        <f t="shared" si="17"/>
        <v>7500</v>
      </c>
      <c r="AN29" s="2" t="str">
        <f t="shared" si="17"/>
        <v>N.A.</v>
      </c>
      <c r="AO29" s="2" t="str">
        <f t="shared" si="17"/>
        <v>N.A.</v>
      </c>
      <c r="AP29" s="15">
        <f t="shared" si="17"/>
        <v>5086.404782237405</v>
      </c>
      <c r="AQ29" s="13">
        <f t="shared" si="17"/>
        <v>6538.4707646176912</v>
      </c>
      <c r="AR29" s="14">
        <f t="shared" si="17"/>
        <v>5859.6806387225552</v>
      </c>
    </row>
    <row r="30" spans="1:44" ht="15" customHeight="1" thickBot="1" x14ac:dyDescent="0.3">
      <c r="A30" s="3" t="s">
        <v>15</v>
      </c>
      <c r="B30" s="2">
        <v>21568400.000000004</v>
      </c>
      <c r="C30" s="2"/>
      <c r="D30" s="2"/>
      <c r="E30" s="2"/>
      <c r="F30" s="2"/>
      <c r="G30" s="2">
        <v>1300199.9999999998</v>
      </c>
      <c r="H30" s="2">
        <v>12321721.999999998</v>
      </c>
      <c r="I30" s="2"/>
      <c r="J30" s="2">
        <v>0</v>
      </c>
      <c r="K30" s="2"/>
      <c r="L30" s="1">
        <f t="shared" si="18"/>
        <v>33890122</v>
      </c>
      <c r="M30" s="13">
        <f t="shared" si="18"/>
        <v>1300199.9999999998</v>
      </c>
      <c r="N30" s="14">
        <f t="shared" si="19"/>
        <v>35190322</v>
      </c>
      <c r="P30" s="3" t="s">
        <v>15</v>
      </c>
      <c r="Q30" s="2">
        <v>5470</v>
      </c>
      <c r="R30" s="2">
        <v>0</v>
      </c>
      <c r="S30" s="2">
        <v>0</v>
      </c>
      <c r="T30" s="2">
        <v>0</v>
      </c>
      <c r="U30" s="2">
        <v>0</v>
      </c>
      <c r="V30" s="2">
        <v>1002</v>
      </c>
      <c r="W30" s="2">
        <v>9248</v>
      </c>
      <c r="X30" s="2">
        <v>0</v>
      </c>
      <c r="Y30" s="2">
        <v>2448</v>
      </c>
      <c r="Z30" s="2">
        <v>0</v>
      </c>
      <c r="AA30" s="1">
        <f t="shared" si="20"/>
        <v>17166</v>
      </c>
      <c r="AB30" s="13">
        <f t="shared" si="21"/>
        <v>1002</v>
      </c>
      <c r="AC30" s="21">
        <f t="shared" si="22"/>
        <v>18168</v>
      </c>
      <c r="AE30" s="3" t="s">
        <v>15</v>
      </c>
      <c r="AF30" s="2">
        <f t="shared" si="23"/>
        <v>3943.0347349177337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1297.6047904191614</v>
      </c>
      <c r="AL30" s="2">
        <f t="shared" si="17"/>
        <v>1332.3661332179929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1974.2585343120122</v>
      </c>
      <c r="AQ30" s="13">
        <f t="shared" si="17"/>
        <v>1297.6047904191614</v>
      </c>
      <c r="AR30" s="14">
        <f t="shared" si="17"/>
        <v>1936.9397842360195</v>
      </c>
    </row>
    <row r="31" spans="1:44" ht="15" customHeight="1" thickBot="1" x14ac:dyDescent="0.3">
      <c r="A31" s="4" t="s">
        <v>16</v>
      </c>
      <c r="B31" s="2">
        <v>35403160</v>
      </c>
      <c r="C31" s="2">
        <v>9439159.9999999981</v>
      </c>
      <c r="D31" s="2">
        <v>9396360</v>
      </c>
      <c r="E31" s="2"/>
      <c r="F31" s="2">
        <v>3765100</v>
      </c>
      <c r="G31" s="2">
        <v>7700680.0000000019</v>
      </c>
      <c r="H31" s="2">
        <v>20138542</v>
      </c>
      <c r="I31" s="2">
        <v>1605000</v>
      </c>
      <c r="J31" s="2">
        <v>0</v>
      </c>
      <c r="K31" s="2"/>
      <c r="L31" s="1">
        <f t="shared" ref="L31" si="24">B31+D31+F31+H31+J31</f>
        <v>68703162</v>
      </c>
      <c r="M31" s="13">
        <f t="shared" ref="M31" si="25">C31+E31+G31+I31+K31</f>
        <v>18744840</v>
      </c>
      <c r="N31" s="21">
        <f t="shared" ref="N31" si="26">L31+M31</f>
        <v>87448002</v>
      </c>
      <c r="P31" s="4" t="s">
        <v>16</v>
      </c>
      <c r="Q31" s="2">
        <v>8168</v>
      </c>
      <c r="R31" s="2">
        <v>1684</v>
      </c>
      <c r="S31" s="2">
        <v>1258</v>
      </c>
      <c r="T31" s="2">
        <v>0</v>
      </c>
      <c r="U31" s="2">
        <v>576</v>
      </c>
      <c r="V31" s="2">
        <v>1772</v>
      </c>
      <c r="W31" s="2">
        <v>10450</v>
      </c>
      <c r="X31" s="2">
        <v>214</v>
      </c>
      <c r="Y31" s="2">
        <v>2448</v>
      </c>
      <c r="Z31" s="2">
        <v>0</v>
      </c>
      <c r="AA31" s="1">
        <f t="shared" ref="AA31" si="27">Q31+S31+U31+W31+Y31</f>
        <v>22900</v>
      </c>
      <c r="AB31" s="13">
        <f t="shared" ref="AB31" si="28">R31+T31+V31+X31+Z31</f>
        <v>3670</v>
      </c>
      <c r="AC31" s="14">
        <f t="shared" ref="AC31" si="29">AA31+AB31</f>
        <v>26570</v>
      </c>
      <c r="AE31" s="4" t="s">
        <v>16</v>
      </c>
      <c r="AF31" s="2">
        <f t="shared" si="23"/>
        <v>4334.373163565132</v>
      </c>
      <c r="AG31" s="2">
        <f t="shared" si="17"/>
        <v>5605.2019002375282</v>
      </c>
      <c r="AH31" s="2">
        <f t="shared" si="17"/>
        <v>7469.2845786963435</v>
      </c>
      <c r="AI31" s="2" t="str">
        <f t="shared" si="17"/>
        <v>N.A.</v>
      </c>
      <c r="AJ31" s="2">
        <f t="shared" si="17"/>
        <v>6536.6319444444443</v>
      </c>
      <c r="AK31" s="2">
        <f t="shared" si="17"/>
        <v>4345.7562076749446</v>
      </c>
      <c r="AL31" s="2">
        <f t="shared" si="17"/>
        <v>1927.1332057416269</v>
      </c>
      <c r="AM31" s="2">
        <f t="shared" si="17"/>
        <v>7500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3000.1380786026202</v>
      </c>
      <c r="AQ31" s="13">
        <f t="shared" ref="AQ31" si="31">IFERROR(M31/AB31, "N.A.")</f>
        <v>5107.58583106267</v>
      </c>
      <c r="AR31" s="14">
        <f t="shared" ref="AR31" si="32">IFERROR(N31/AC31, "N.A.")</f>
        <v>3291.2307866014303</v>
      </c>
    </row>
    <row r="32" spans="1:44" ht="15" customHeight="1" thickBot="1" x14ac:dyDescent="0.3">
      <c r="A32" s="5" t="s">
        <v>0</v>
      </c>
      <c r="B32" s="42">
        <f>B31+C31</f>
        <v>44842320</v>
      </c>
      <c r="C32" s="43"/>
      <c r="D32" s="42">
        <f>D31+E31</f>
        <v>9396360</v>
      </c>
      <c r="E32" s="43"/>
      <c r="F32" s="42">
        <f>F31+G31</f>
        <v>11465780.000000002</v>
      </c>
      <c r="G32" s="43"/>
      <c r="H32" s="42">
        <f>H31+I31</f>
        <v>21743542</v>
      </c>
      <c r="I32" s="43"/>
      <c r="J32" s="42">
        <f>J31+K31</f>
        <v>0</v>
      </c>
      <c r="K32" s="43"/>
      <c r="L32" s="42">
        <f>L31+M31</f>
        <v>87448002</v>
      </c>
      <c r="M32" s="46"/>
      <c r="N32" s="22">
        <f>B32+D32+F32+H32+J32</f>
        <v>87448002</v>
      </c>
      <c r="P32" s="5" t="s">
        <v>0</v>
      </c>
      <c r="Q32" s="42">
        <f>Q31+R31</f>
        <v>9852</v>
      </c>
      <c r="R32" s="43"/>
      <c r="S32" s="42">
        <f>S31+T31</f>
        <v>1258</v>
      </c>
      <c r="T32" s="43"/>
      <c r="U32" s="42">
        <f>U31+V31</f>
        <v>2348</v>
      </c>
      <c r="V32" s="43"/>
      <c r="W32" s="42">
        <f>W31+X31</f>
        <v>10664</v>
      </c>
      <c r="X32" s="43"/>
      <c r="Y32" s="42">
        <f>Y31+Z31</f>
        <v>2448</v>
      </c>
      <c r="Z32" s="43"/>
      <c r="AA32" s="42">
        <f>AA31+AB31</f>
        <v>26570</v>
      </c>
      <c r="AB32" s="43"/>
      <c r="AC32" s="23">
        <f>Q32+S32+U32+W32+Y32</f>
        <v>26570</v>
      </c>
      <c r="AE32" s="5" t="s">
        <v>0</v>
      </c>
      <c r="AF32" s="44">
        <f>IFERROR(B32/Q32,"N.A.")</f>
        <v>4551.5956151035325</v>
      </c>
      <c r="AG32" s="45"/>
      <c r="AH32" s="44">
        <f>IFERROR(D32/S32,"N.A.")</f>
        <v>7469.2845786963435</v>
      </c>
      <c r="AI32" s="45"/>
      <c r="AJ32" s="44">
        <f>IFERROR(F32/U32,"N.A.")</f>
        <v>4883.2112436115849</v>
      </c>
      <c r="AK32" s="45"/>
      <c r="AL32" s="44">
        <f>IFERROR(H32/W32,"N.A.")</f>
        <v>2038.9668042010503</v>
      </c>
      <c r="AM32" s="45"/>
      <c r="AN32" s="44">
        <f>IFERROR(J32/Y32,"N.A.")</f>
        <v>0</v>
      </c>
      <c r="AO32" s="45"/>
      <c r="AP32" s="44">
        <f>IFERROR(L32/AA32,"N.A.")</f>
        <v>3291.2307866014303</v>
      </c>
      <c r="AQ32" s="45"/>
      <c r="AR32" s="16">
        <f>IFERROR(N32/AC32, "N.A.")</f>
        <v>3291.2307866014303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1434480</v>
      </c>
      <c r="C39" s="2"/>
      <c r="D39" s="2"/>
      <c r="E39" s="2"/>
      <c r="F39" s="2">
        <v>388720</v>
      </c>
      <c r="G39" s="2"/>
      <c r="H39" s="2">
        <v>11088380.000000002</v>
      </c>
      <c r="I39" s="2"/>
      <c r="J39" s="2">
        <v>0</v>
      </c>
      <c r="K39" s="2"/>
      <c r="L39" s="1">
        <f>B39+D39+F39+H39+J39</f>
        <v>12911580.000000002</v>
      </c>
      <c r="M39" s="13">
        <f>C39+E39+G39+I39+K39</f>
        <v>0</v>
      </c>
      <c r="N39" s="14">
        <f>L39+M39</f>
        <v>12911580.000000002</v>
      </c>
      <c r="P39" s="3" t="s">
        <v>12</v>
      </c>
      <c r="Q39" s="2">
        <v>394</v>
      </c>
      <c r="R39" s="2">
        <v>0</v>
      </c>
      <c r="S39" s="2">
        <v>0</v>
      </c>
      <c r="T39" s="2">
        <v>0</v>
      </c>
      <c r="U39" s="2">
        <v>452</v>
      </c>
      <c r="V39" s="2">
        <v>0</v>
      </c>
      <c r="W39" s="2">
        <v>4112</v>
      </c>
      <c r="X39" s="2">
        <v>0</v>
      </c>
      <c r="Y39" s="2">
        <v>1298</v>
      </c>
      <c r="Z39" s="2">
        <v>0</v>
      </c>
      <c r="AA39" s="1">
        <f>Q39+S39+U39+W39+Y39</f>
        <v>6256</v>
      </c>
      <c r="AB39" s="13">
        <f>R39+T39+V39+X39+Z39</f>
        <v>0</v>
      </c>
      <c r="AC39" s="14">
        <f>AA39+AB39</f>
        <v>6256</v>
      </c>
      <c r="AE39" s="3" t="s">
        <v>12</v>
      </c>
      <c r="AF39" s="2">
        <f>IFERROR(B39/Q39, "N.A.")</f>
        <v>3640.8121827411169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860</v>
      </c>
      <c r="AK39" s="2" t="str">
        <f t="shared" si="33"/>
        <v>N.A.</v>
      </c>
      <c r="AL39" s="2">
        <f t="shared" si="33"/>
        <v>2696.5904669260703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2063.8714833759595</v>
      </c>
      <c r="AQ39" s="13" t="str">
        <f t="shared" si="33"/>
        <v>N.A.</v>
      </c>
      <c r="AR39" s="14">
        <f t="shared" si="33"/>
        <v>2063.8714833759595</v>
      </c>
    </row>
    <row r="40" spans="1:44" ht="15" customHeight="1" thickBot="1" x14ac:dyDescent="0.3">
      <c r="A40" s="3" t="s">
        <v>13</v>
      </c>
      <c r="B40" s="2">
        <v>3370770.0000000005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3370770.0000000005</v>
      </c>
      <c r="M40" s="13">
        <f t="shared" si="34"/>
        <v>0</v>
      </c>
      <c r="N40" s="14">
        <f t="shared" ref="N40:N42" si="35">L40+M40</f>
        <v>3370770.0000000005</v>
      </c>
      <c r="P40" s="3" t="s">
        <v>13</v>
      </c>
      <c r="Q40" s="2">
        <v>1178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1178</v>
      </c>
      <c r="AB40" s="13">
        <f t="shared" si="36"/>
        <v>0</v>
      </c>
      <c r="AC40" s="14">
        <f t="shared" ref="AC40:AC42" si="37">AA40+AB40</f>
        <v>1178</v>
      </c>
      <c r="AE40" s="3" t="s">
        <v>13</v>
      </c>
      <c r="AF40" s="2">
        <f t="shared" ref="AF40:AF43" si="38">IFERROR(B40/Q40, "N.A.")</f>
        <v>2861.4346349745333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2861.4346349745333</v>
      </c>
      <c r="AQ40" s="13" t="str">
        <f t="shared" si="33"/>
        <v>N.A.</v>
      </c>
      <c r="AR40" s="14">
        <f t="shared" si="33"/>
        <v>2861.4346349745333</v>
      </c>
    </row>
    <row r="41" spans="1:44" ht="15" customHeight="1" thickBot="1" x14ac:dyDescent="0.3">
      <c r="A41" s="3" t="s">
        <v>14</v>
      </c>
      <c r="B41" s="2">
        <v>5969880</v>
      </c>
      <c r="C41" s="2">
        <v>9826600</v>
      </c>
      <c r="D41" s="2"/>
      <c r="E41" s="2"/>
      <c r="F41" s="2"/>
      <c r="G41" s="2"/>
      <c r="H41" s="2"/>
      <c r="I41" s="2">
        <v>485900</v>
      </c>
      <c r="J41" s="2">
        <v>0</v>
      </c>
      <c r="K41" s="2"/>
      <c r="L41" s="1">
        <f t="shared" si="34"/>
        <v>5969880</v>
      </c>
      <c r="M41" s="13">
        <f t="shared" si="34"/>
        <v>10312500</v>
      </c>
      <c r="N41" s="14">
        <f t="shared" si="35"/>
        <v>16282380</v>
      </c>
      <c r="P41" s="3" t="s">
        <v>14</v>
      </c>
      <c r="Q41" s="2">
        <v>1140</v>
      </c>
      <c r="R41" s="2">
        <v>1528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226</v>
      </c>
      <c r="Y41" s="2">
        <v>608</v>
      </c>
      <c r="Z41" s="2">
        <v>0</v>
      </c>
      <c r="AA41" s="1">
        <f t="shared" si="36"/>
        <v>1748</v>
      </c>
      <c r="AB41" s="13">
        <f t="shared" si="36"/>
        <v>1754</v>
      </c>
      <c r="AC41" s="14">
        <f t="shared" si="37"/>
        <v>3502</v>
      </c>
      <c r="AE41" s="3" t="s">
        <v>14</v>
      </c>
      <c r="AF41" s="2">
        <f t="shared" si="38"/>
        <v>5236.7368421052633</v>
      </c>
      <c r="AG41" s="2">
        <f t="shared" si="33"/>
        <v>6431.0209424083769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2150</v>
      </c>
      <c r="AN41" s="2">
        <f t="shared" si="33"/>
        <v>0</v>
      </c>
      <c r="AO41" s="2" t="str">
        <f t="shared" si="33"/>
        <v>N.A.</v>
      </c>
      <c r="AP41" s="15">
        <f t="shared" si="33"/>
        <v>3415.2631578947367</v>
      </c>
      <c r="AQ41" s="13">
        <f t="shared" si="33"/>
        <v>5879.4184720638541</v>
      </c>
      <c r="AR41" s="14">
        <f t="shared" si="33"/>
        <v>4649.4517418617934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400</v>
      </c>
      <c r="Z42" s="2">
        <v>0</v>
      </c>
      <c r="AA42" s="1">
        <f t="shared" si="36"/>
        <v>400</v>
      </c>
      <c r="AB42" s="13">
        <f t="shared" si="36"/>
        <v>0</v>
      </c>
      <c r="AC42" s="14">
        <f t="shared" si="37"/>
        <v>400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10775130</v>
      </c>
      <c r="C43" s="2">
        <v>9826600</v>
      </c>
      <c r="D43" s="2"/>
      <c r="E43" s="2"/>
      <c r="F43" s="2">
        <v>388720</v>
      </c>
      <c r="G43" s="2"/>
      <c r="H43" s="2">
        <v>11088380.000000002</v>
      </c>
      <c r="I43" s="2">
        <v>485900</v>
      </c>
      <c r="J43" s="2">
        <v>0</v>
      </c>
      <c r="K43" s="2"/>
      <c r="L43" s="1">
        <f t="shared" ref="L43" si="39">B43+D43+F43+H43+J43</f>
        <v>22252230</v>
      </c>
      <c r="M43" s="13">
        <f t="shared" ref="M43" si="40">C43+E43+G43+I43+K43</f>
        <v>10312500</v>
      </c>
      <c r="N43" s="21">
        <f t="shared" ref="N43" si="41">L43+M43</f>
        <v>32564730</v>
      </c>
      <c r="P43" s="4" t="s">
        <v>16</v>
      </c>
      <c r="Q43" s="2">
        <v>2712</v>
      </c>
      <c r="R43" s="2">
        <v>1528</v>
      </c>
      <c r="S43" s="2">
        <v>0</v>
      </c>
      <c r="T43" s="2">
        <v>0</v>
      </c>
      <c r="U43" s="2">
        <v>452</v>
      </c>
      <c r="V43" s="2">
        <v>0</v>
      </c>
      <c r="W43" s="2">
        <v>4112</v>
      </c>
      <c r="X43" s="2">
        <v>226</v>
      </c>
      <c r="Y43" s="2">
        <v>2306</v>
      </c>
      <c r="Z43" s="2">
        <v>0</v>
      </c>
      <c r="AA43" s="1">
        <f t="shared" ref="AA43" si="42">Q43+S43+U43+W43+Y43</f>
        <v>9582</v>
      </c>
      <c r="AB43" s="13">
        <f t="shared" ref="AB43" si="43">R43+T43+V43+X43+Z43</f>
        <v>1754</v>
      </c>
      <c r="AC43" s="21">
        <f t="shared" ref="AC43" si="44">AA43+AB43</f>
        <v>11336</v>
      </c>
      <c r="AE43" s="4" t="s">
        <v>16</v>
      </c>
      <c r="AF43" s="2">
        <f t="shared" si="38"/>
        <v>3973.1305309734512</v>
      </c>
      <c r="AG43" s="2">
        <f t="shared" si="33"/>
        <v>6431.0209424083769</v>
      </c>
      <c r="AH43" s="2" t="str">
        <f t="shared" si="33"/>
        <v>N.A.</v>
      </c>
      <c r="AI43" s="2" t="str">
        <f t="shared" si="33"/>
        <v>N.A.</v>
      </c>
      <c r="AJ43" s="2">
        <f t="shared" si="33"/>
        <v>860</v>
      </c>
      <c r="AK43" s="2" t="str">
        <f t="shared" si="33"/>
        <v>N.A.</v>
      </c>
      <c r="AL43" s="2">
        <f t="shared" si="33"/>
        <v>2696.5904669260703</v>
      </c>
      <c r="AM43" s="2">
        <f t="shared" si="33"/>
        <v>2150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2322.2949279899813</v>
      </c>
      <c r="AQ43" s="13">
        <f t="shared" ref="AQ43" si="46">IFERROR(M43/AB43, "N.A.")</f>
        <v>5879.4184720638541</v>
      </c>
      <c r="AR43" s="14">
        <f t="shared" ref="AR43" si="47">IFERROR(N43/AC43, "N.A.")</f>
        <v>2872.6826040931546</v>
      </c>
    </row>
    <row r="44" spans="1:44" ht="15" customHeight="1" thickBot="1" x14ac:dyDescent="0.3">
      <c r="A44" s="5" t="s">
        <v>0</v>
      </c>
      <c r="B44" s="42">
        <f>B43+C43</f>
        <v>20601730</v>
      </c>
      <c r="C44" s="43"/>
      <c r="D44" s="42">
        <f>D43+E43</f>
        <v>0</v>
      </c>
      <c r="E44" s="43"/>
      <c r="F44" s="42">
        <f>F43+G43</f>
        <v>388720</v>
      </c>
      <c r="G44" s="43"/>
      <c r="H44" s="42">
        <f>H43+I43</f>
        <v>11574280.000000002</v>
      </c>
      <c r="I44" s="43"/>
      <c r="J44" s="42">
        <f>J43+K43</f>
        <v>0</v>
      </c>
      <c r="K44" s="43"/>
      <c r="L44" s="42">
        <f>L43+M43</f>
        <v>32564730</v>
      </c>
      <c r="M44" s="46"/>
      <c r="N44" s="22">
        <f>B44+D44+F44+H44+J44</f>
        <v>32564730</v>
      </c>
      <c r="P44" s="5" t="s">
        <v>0</v>
      </c>
      <c r="Q44" s="42">
        <f>Q43+R43</f>
        <v>4240</v>
      </c>
      <c r="R44" s="43"/>
      <c r="S44" s="42">
        <f>S43+T43</f>
        <v>0</v>
      </c>
      <c r="T44" s="43"/>
      <c r="U44" s="42">
        <f>U43+V43</f>
        <v>452</v>
      </c>
      <c r="V44" s="43"/>
      <c r="W44" s="42">
        <f>W43+X43</f>
        <v>4338</v>
      </c>
      <c r="X44" s="43"/>
      <c r="Y44" s="42">
        <f>Y43+Z43</f>
        <v>2306</v>
      </c>
      <c r="Z44" s="43"/>
      <c r="AA44" s="42">
        <f>AA43+AB43</f>
        <v>11336</v>
      </c>
      <c r="AB44" s="46"/>
      <c r="AC44" s="22">
        <f>Q44+S44+U44+W44+Y44</f>
        <v>11336</v>
      </c>
      <c r="AE44" s="5" t="s">
        <v>0</v>
      </c>
      <c r="AF44" s="44">
        <f>IFERROR(B44/Q44,"N.A.")</f>
        <v>4858.8985849056608</v>
      </c>
      <c r="AG44" s="45"/>
      <c r="AH44" s="44" t="str">
        <f>IFERROR(D44/S44,"N.A.")</f>
        <v>N.A.</v>
      </c>
      <c r="AI44" s="45"/>
      <c r="AJ44" s="44">
        <f>IFERROR(F44/U44,"N.A.")</f>
        <v>860</v>
      </c>
      <c r="AK44" s="45"/>
      <c r="AL44" s="44">
        <f>IFERROR(H44/W44,"N.A.")</f>
        <v>2668.1143384047955</v>
      </c>
      <c r="AM44" s="45"/>
      <c r="AN44" s="44">
        <f>IFERROR(J44/Y44,"N.A.")</f>
        <v>0</v>
      </c>
      <c r="AO44" s="45"/>
      <c r="AP44" s="44">
        <f>IFERROR(L44/AA44,"N.A.")</f>
        <v>2872.6826040931546</v>
      </c>
      <c r="AQ44" s="45"/>
      <c r="AR44" s="16">
        <f>IFERROR(N44/AC44, "N.A.")</f>
        <v>2872.6826040931546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3421080</v>
      </c>
      <c r="C15" s="2"/>
      <c r="D15" s="2">
        <v>4268700</v>
      </c>
      <c r="E15" s="2"/>
      <c r="F15" s="2">
        <v>0</v>
      </c>
      <c r="G15" s="2"/>
      <c r="H15" s="2">
        <v>4590000.0000000009</v>
      </c>
      <c r="I15" s="2"/>
      <c r="J15" s="2"/>
      <c r="K15" s="2"/>
      <c r="L15" s="1">
        <f>B15+D15+F15+H15+J15</f>
        <v>12279780</v>
      </c>
      <c r="M15" s="13">
        <f>C15+E15+G15+I15+K15</f>
        <v>0</v>
      </c>
      <c r="N15" s="14">
        <f>L15+M15</f>
        <v>12279780</v>
      </c>
      <c r="P15" s="3" t="s">
        <v>12</v>
      </c>
      <c r="Q15" s="2">
        <v>459</v>
      </c>
      <c r="R15" s="2">
        <v>0</v>
      </c>
      <c r="S15" s="2">
        <v>612</v>
      </c>
      <c r="T15" s="2">
        <v>0</v>
      </c>
      <c r="U15" s="2">
        <v>153</v>
      </c>
      <c r="V15" s="2">
        <v>0</v>
      </c>
      <c r="W15" s="2">
        <v>306</v>
      </c>
      <c r="X15" s="2">
        <v>0</v>
      </c>
      <c r="Y15" s="2">
        <v>0</v>
      </c>
      <c r="Z15" s="2">
        <v>0</v>
      </c>
      <c r="AA15" s="1">
        <f>Q15+S15+U15+W15+Y15</f>
        <v>1530</v>
      </c>
      <c r="AB15" s="13">
        <f>R15+T15+V15+X15+Z15</f>
        <v>0</v>
      </c>
      <c r="AC15" s="14">
        <f>AA15+AB15</f>
        <v>1530</v>
      </c>
      <c r="AE15" s="3" t="s">
        <v>12</v>
      </c>
      <c r="AF15" s="2">
        <f>IFERROR(B15/Q15, "N.A.")</f>
        <v>7453.333333333333</v>
      </c>
      <c r="AG15" s="2" t="str">
        <f t="shared" ref="AG15:AR19" si="0">IFERROR(C15/R15, "N.A.")</f>
        <v>N.A.</v>
      </c>
      <c r="AH15" s="2">
        <f t="shared" si="0"/>
        <v>6975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15000.000000000004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8026</v>
      </c>
      <c r="AQ15" s="13" t="str">
        <f t="shared" si="0"/>
        <v>N.A.</v>
      </c>
      <c r="AR15" s="14">
        <f t="shared" si="0"/>
        <v>8026</v>
      </c>
    </row>
    <row r="16" spans="1:44" ht="15" customHeight="1" thickBot="1" x14ac:dyDescent="0.3">
      <c r="A16" s="3" t="s">
        <v>13</v>
      </c>
      <c r="B16" s="2">
        <v>657900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657900</v>
      </c>
      <c r="M16" s="13">
        <f t="shared" si="1"/>
        <v>0</v>
      </c>
      <c r="N16" s="14">
        <f t="shared" ref="N16:N18" si="2">L16+M16</f>
        <v>657900</v>
      </c>
      <c r="P16" s="3" t="s">
        <v>13</v>
      </c>
      <c r="Q16" s="2">
        <v>153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153</v>
      </c>
      <c r="AB16" s="13">
        <f t="shared" si="3"/>
        <v>0</v>
      </c>
      <c r="AC16" s="14">
        <f t="shared" ref="AC16:AC18" si="4">AA16+AB16</f>
        <v>153</v>
      </c>
      <c r="AE16" s="3" t="s">
        <v>13</v>
      </c>
      <c r="AF16" s="2">
        <f t="shared" ref="AF16:AF19" si="5">IFERROR(B16/Q16, "N.A.")</f>
        <v>4300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4300</v>
      </c>
      <c r="AQ16" s="13" t="str">
        <f t="shared" si="0"/>
        <v>N.A.</v>
      </c>
      <c r="AR16" s="14">
        <f t="shared" si="0"/>
        <v>4300</v>
      </c>
    </row>
    <row r="17" spans="1:44" ht="15" customHeight="1" thickBot="1" x14ac:dyDescent="0.3">
      <c r="A17" s="3" t="s">
        <v>14</v>
      </c>
      <c r="B17" s="2">
        <v>1377000</v>
      </c>
      <c r="C17" s="2">
        <v>14902199.999999998</v>
      </c>
      <c r="D17" s="2">
        <v>526320</v>
      </c>
      <c r="E17" s="2"/>
      <c r="F17" s="2"/>
      <c r="G17" s="2">
        <v>0</v>
      </c>
      <c r="H17" s="2"/>
      <c r="I17" s="2">
        <v>0</v>
      </c>
      <c r="J17" s="2">
        <v>0</v>
      </c>
      <c r="K17" s="2"/>
      <c r="L17" s="1">
        <f t="shared" si="1"/>
        <v>1903320</v>
      </c>
      <c r="M17" s="13">
        <f t="shared" si="1"/>
        <v>14902199.999999998</v>
      </c>
      <c r="N17" s="14">
        <f t="shared" si="2"/>
        <v>16805520</v>
      </c>
      <c r="P17" s="3" t="s">
        <v>14</v>
      </c>
      <c r="Q17" s="2">
        <v>306</v>
      </c>
      <c r="R17" s="2">
        <v>1836</v>
      </c>
      <c r="S17" s="2">
        <v>153</v>
      </c>
      <c r="T17" s="2">
        <v>0</v>
      </c>
      <c r="U17" s="2">
        <v>0</v>
      </c>
      <c r="V17" s="2">
        <v>306</v>
      </c>
      <c r="W17" s="2">
        <v>0</v>
      </c>
      <c r="X17" s="2">
        <v>153</v>
      </c>
      <c r="Y17" s="2">
        <v>153</v>
      </c>
      <c r="Z17" s="2">
        <v>0</v>
      </c>
      <c r="AA17" s="1">
        <f t="shared" si="3"/>
        <v>612</v>
      </c>
      <c r="AB17" s="13">
        <f t="shared" si="3"/>
        <v>2295</v>
      </c>
      <c r="AC17" s="14">
        <f t="shared" si="4"/>
        <v>2907</v>
      </c>
      <c r="AE17" s="3" t="s">
        <v>14</v>
      </c>
      <c r="AF17" s="2">
        <f t="shared" si="5"/>
        <v>4500</v>
      </c>
      <c r="AG17" s="2">
        <f t="shared" si="0"/>
        <v>8116.6666666666661</v>
      </c>
      <c r="AH17" s="2">
        <f t="shared" si="0"/>
        <v>3440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3110</v>
      </c>
      <c r="AQ17" s="13">
        <f t="shared" si="0"/>
        <v>6493.3333333333321</v>
      </c>
      <c r="AR17" s="14">
        <f t="shared" si="0"/>
        <v>5781.0526315789475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153</v>
      </c>
      <c r="W18" s="2">
        <v>459</v>
      </c>
      <c r="X18" s="2">
        <v>0</v>
      </c>
      <c r="Y18" s="2">
        <v>0</v>
      </c>
      <c r="Z18" s="2">
        <v>0</v>
      </c>
      <c r="AA18" s="1">
        <f t="shared" si="3"/>
        <v>459</v>
      </c>
      <c r="AB18" s="13">
        <f t="shared" si="3"/>
        <v>153</v>
      </c>
      <c r="AC18" s="21">
        <f t="shared" si="4"/>
        <v>612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>
        <f t="shared" si="0"/>
        <v>0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5455980</v>
      </c>
      <c r="C19" s="2">
        <v>14902199.999999998</v>
      </c>
      <c r="D19" s="2">
        <v>4795020</v>
      </c>
      <c r="E19" s="2"/>
      <c r="F19" s="2">
        <v>0</v>
      </c>
      <c r="G19" s="2">
        <v>0</v>
      </c>
      <c r="H19" s="2">
        <v>4590000</v>
      </c>
      <c r="I19" s="2">
        <v>0</v>
      </c>
      <c r="J19" s="2">
        <v>0</v>
      </c>
      <c r="K19" s="2"/>
      <c r="L19" s="1">
        <f t="shared" ref="L19" si="6">B19+D19+F19+H19+J19</f>
        <v>14841000</v>
      </c>
      <c r="M19" s="13">
        <f t="shared" ref="M19" si="7">C19+E19+G19+I19+K19</f>
        <v>14902199.999999998</v>
      </c>
      <c r="N19" s="21">
        <f t="shared" ref="N19" si="8">L19+M19</f>
        <v>29743200</v>
      </c>
      <c r="P19" s="4" t="s">
        <v>16</v>
      </c>
      <c r="Q19" s="2">
        <v>918</v>
      </c>
      <c r="R19" s="2">
        <v>1836</v>
      </c>
      <c r="S19" s="2">
        <v>765</v>
      </c>
      <c r="T19" s="2">
        <v>0</v>
      </c>
      <c r="U19" s="2">
        <v>153</v>
      </c>
      <c r="V19" s="2">
        <v>459</v>
      </c>
      <c r="W19" s="2">
        <v>765</v>
      </c>
      <c r="X19" s="2">
        <v>153</v>
      </c>
      <c r="Y19" s="2">
        <v>153</v>
      </c>
      <c r="Z19" s="2">
        <v>0</v>
      </c>
      <c r="AA19" s="1">
        <f t="shared" ref="AA19" si="9">Q19+S19+U19+W19+Y19</f>
        <v>2754</v>
      </c>
      <c r="AB19" s="13">
        <f t="shared" ref="AB19" si="10">R19+T19+V19+X19+Z19</f>
        <v>2448</v>
      </c>
      <c r="AC19" s="14">
        <f t="shared" ref="AC19" si="11">AA19+AB19</f>
        <v>5202</v>
      </c>
      <c r="AE19" s="4" t="s">
        <v>16</v>
      </c>
      <c r="AF19" s="2">
        <f t="shared" si="5"/>
        <v>5943.333333333333</v>
      </c>
      <c r="AG19" s="2">
        <f t="shared" si="0"/>
        <v>8116.6666666666661</v>
      </c>
      <c r="AH19" s="2">
        <f t="shared" si="0"/>
        <v>6268</v>
      </c>
      <c r="AI19" s="2" t="str">
        <f t="shared" si="0"/>
        <v>N.A.</v>
      </c>
      <c r="AJ19" s="2">
        <f t="shared" si="0"/>
        <v>0</v>
      </c>
      <c r="AK19" s="2">
        <f t="shared" si="0"/>
        <v>0</v>
      </c>
      <c r="AL19" s="2">
        <f t="shared" si="0"/>
        <v>6000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5388.8888888888887</v>
      </c>
      <c r="AQ19" s="13">
        <f t="shared" ref="AQ19" si="13">IFERROR(M19/AB19, "N.A.")</f>
        <v>6087.4999999999991</v>
      </c>
      <c r="AR19" s="14">
        <f t="shared" ref="AR19" si="14">IFERROR(N19/AC19, "N.A.")</f>
        <v>5717.6470588235297</v>
      </c>
    </row>
    <row r="20" spans="1:44" ht="15" customHeight="1" thickBot="1" x14ac:dyDescent="0.3">
      <c r="A20" s="5" t="s">
        <v>0</v>
      </c>
      <c r="B20" s="42">
        <f>B19+C19</f>
        <v>20358180</v>
      </c>
      <c r="C20" s="43"/>
      <c r="D20" s="42">
        <f>D19+E19</f>
        <v>4795020</v>
      </c>
      <c r="E20" s="43"/>
      <c r="F20" s="42">
        <f>F19+G19</f>
        <v>0</v>
      </c>
      <c r="G20" s="43"/>
      <c r="H20" s="42">
        <f>H19+I19</f>
        <v>4590000</v>
      </c>
      <c r="I20" s="43"/>
      <c r="J20" s="42">
        <f>J19+K19</f>
        <v>0</v>
      </c>
      <c r="K20" s="43"/>
      <c r="L20" s="42">
        <f>L19+M19</f>
        <v>29743200</v>
      </c>
      <c r="M20" s="46"/>
      <c r="N20" s="22">
        <f>B20+D20+F20+H20+J20</f>
        <v>29743200</v>
      </c>
      <c r="P20" s="5" t="s">
        <v>0</v>
      </c>
      <c r="Q20" s="42">
        <f>Q19+R19</f>
        <v>2754</v>
      </c>
      <c r="R20" s="43"/>
      <c r="S20" s="42">
        <f>S19+T19</f>
        <v>765</v>
      </c>
      <c r="T20" s="43"/>
      <c r="U20" s="42">
        <f>U19+V19</f>
        <v>612</v>
      </c>
      <c r="V20" s="43"/>
      <c r="W20" s="42">
        <f>W19+X19</f>
        <v>918</v>
      </c>
      <c r="X20" s="43"/>
      <c r="Y20" s="42">
        <f>Y19+Z19</f>
        <v>153</v>
      </c>
      <c r="Z20" s="43"/>
      <c r="AA20" s="42">
        <f>AA19+AB19</f>
        <v>5202</v>
      </c>
      <c r="AB20" s="43"/>
      <c r="AC20" s="23">
        <f>Q20+S20+U20+W20+Y20</f>
        <v>5202</v>
      </c>
      <c r="AE20" s="5" t="s">
        <v>0</v>
      </c>
      <c r="AF20" s="44">
        <f>IFERROR(B20/Q20,"N.A.")</f>
        <v>7392.2222222222226</v>
      </c>
      <c r="AG20" s="45"/>
      <c r="AH20" s="44">
        <f>IFERROR(D20/S20,"N.A.")</f>
        <v>6268</v>
      </c>
      <c r="AI20" s="45"/>
      <c r="AJ20" s="44">
        <f>IFERROR(F20/U20,"N.A.")</f>
        <v>0</v>
      </c>
      <c r="AK20" s="45"/>
      <c r="AL20" s="44">
        <f>IFERROR(H20/W20,"N.A.")</f>
        <v>5000</v>
      </c>
      <c r="AM20" s="45"/>
      <c r="AN20" s="44">
        <f>IFERROR(J20/Y20,"N.A.")</f>
        <v>0</v>
      </c>
      <c r="AO20" s="45"/>
      <c r="AP20" s="44">
        <f>IFERROR(L20/AA20,"N.A.")</f>
        <v>5717.6470588235297</v>
      </c>
      <c r="AQ20" s="45"/>
      <c r="AR20" s="16">
        <f>IFERROR(N20/AC20, "N.A.")</f>
        <v>5717.6470588235297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3421080</v>
      </c>
      <c r="C27" s="2"/>
      <c r="D27" s="2">
        <v>4268700</v>
      </c>
      <c r="E27" s="2"/>
      <c r="F27" s="2">
        <v>0</v>
      </c>
      <c r="G27" s="2"/>
      <c r="H27" s="2">
        <v>4590000</v>
      </c>
      <c r="I27" s="2"/>
      <c r="J27" s="2"/>
      <c r="K27" s="2"/>
      <c r="L27" s="1">
        <f>B27+D27+F27+H27+J27</f>
        <v>12279780</v>
      </c>
      <c r="M27" s="13">
        <f>C27+E27+G27+I27+K27</f>
        <v>0</v>
      </c>
      <c r="N27" s="14">
        <f>L27+M27</f>
        <v>12279780</v>
      </c>
      <c r="P27" s="3" t="s">
        <v>12</v>
      </c>
      <c r="Q27" s="2">
        <v>459</v>
      </c>
      <c r="R27" s="2">
        <v>0</v>
      </c>
      <c r="S27" s="2">
        <v>612</v>
      </c>
      <c r="T27" s="2">
        <v>0</v>
      </c>
      <c r="U27" s="2">
        <v>153</v>
      </c>
      <c r="V27" s="2">
        <v>0</v>
      </c>
      <c r="W27" s="2">
        <v>153</v>
      </c>
      <c r="X27" s="2">
        <v>0</v>
      </c>
      <c r="Y27" s="2">
        <v>0</v>
      </c>
      <c r="Z27" s="2">
        <v>0</v>
      </c>
      <c r="AA27" s="1">
        <f>Q27+S27+U27+W27+Y27</f>
        <v>1377</v>
      </c>
      <c r="AB27" s="13">
        <f>R27+T27+V27+X27+Z27</f>
        <v>0</v>
      </c>
      <c r="AC27" s="14">
        <f>AA27+AB27</f>
        <v>1377</v>
      </c>
      <c r="AE27" s="3" t="s">
        <v>12</v>
      </c>
      <c r="AF27" s="2">
        <f>IFERROR(B27/Q27, "N.A.")</f>
        <v>7453.333333333333</v>
      </c>
      <c r="AG27" s="2" t="str">
        <f t="shared" ref="AG27:AR31" si="15">IFERROR(C27/R27, "N.A.")</f>
        <v>N.A.</v>
      </c>
      <c r="AH27" s="2">
        <f t="shared" si="15"/>
        <v>6975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30000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8917.7777777777774</v>
      </c>
      <c r="AQ27" s="13" t="str">
        <f t="shared" si="15"/>
        <v>N.A.</v>
      </c>
      <c r="AR27" s="14">
        <f t="shared" si="15"/>
        <v>8917.7777777777774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>
        <v>11536200</v>
      </c>
      <c r="D29" s="2">
        <v>526320</v>
      </c>
      <c r="E29" s="2"/>
      <c r="F29" s="2"/>
      <c r="G29" s="2"/>
      <c r="H29" s="2"/>
      <c r="I29" s="2">
        <v>0</v>
      </c>
      <c r="J29" s="2"/>
      <c r="K29" s="2"/>
      <c r="L29" s="1">
        <f t="shared" si="16"/>
        <v>526320</v>
      </c>
      <c r="M29" s="13">
        <f t="shared" si="16"/>
        <v>11536200</v>
      </c>
      <c r="N29" s="14">
        <f t="shared" si="17"/>
        <v>12062520</v>
      </c>
      <c r="P29" s="3" t="s">
        <v>14</v>
      </c>
      <c r="Q29" s="2">
        <v>0</v>
      </c>
      <c r="R29" s="2">
        <v>1071</v>
      </c>
      <c r="S29" s="2">
        <v>153</v>
      </c>
      <c r="T29" s="2">
        <v>0</v>
      </c>
      <c r="U29" s="2">
        <v>0</v>
      </c>
      <c r="V29" s="2">
        <v>0</v>
      </c>
      <c r="W29" s="2">
        <v>0</v>
      </c>
      <c r="X29" s="2">
        <v>153</v>
      </c>
      <c r="Y29" s="2">
        <v>0</v>
      </c>
      <c r="Z29" s="2">
        <v>0</v>
      </c>
      <c r="AA29" s="1">
        <f t="shared" si="18"/>
        <v>153</v>
      </c>
      <c r="AB29" s="13">
        <f t="shared" si="18"/>
        <v>1224</v>
      </c>
      <c r="AC29" s="14">
        <f t="shared" si="19"/>
        <v>1377</v>
      </c>
      <c r="AE29" s="3" t="s">
        <v>14</v>
      </c>
      <c r="AF29" s="2" t="str">
        <f t="shared" si="20"/>
        <v>N.A.</v>
      </c>
      <c r="AG29" s="2">
        <f t="shared" si="15"/>
        <v>10771.428571428571</v>
      </c>
      <c r="AH29" s="2">
        <f t="shared" si="15"/>
        <v>3440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3440</v>
      </c>
      <c r="AQ29" s="13">
        <f t="shared" si="15"/>
        <v>9425</v>
      </c>
      <c r="AR29" s="14">
        <f t="shared" si="15"/>
        <v>8760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153</v>
      </c>
      <c r="W30" s="2">
        <v>459</v>
      </c>
      <c r="X30" s="2">
        <v>0</v>
      </c>
      <c r="Y30" s="2">
        <v>0</v>
      </c>
      <c r="Z30" s="2">
        <v>0</v>
      </c>
      <c r="AA30" s="1">
        <f t="shared" si="18"/>
        <v>459</v>
      </c>
      <c r="AB30" s="13">
        <f t="shared" si="18"/>
        <v>153</v>
      </c>
      <c r="AC30" s="21">
        <f t="shared" si="19"/>
        <v>612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>
        <f t="shared" si="15"/>
        <v>0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3421080</v>
      </c>
      <c r="C31" s="2">
        <v>11536200</v>
      </c>
      <c r="D31" s="2">
        <v>4795020</v>
      </c>
      <c r="E31" s="2"/>
      <c r="F31" s="2">
        <v>0</v>
      </c>
      <c r="G31" s="2">
        <v>0</v>
      </c>
      <c r="H31" s="2">
        <v>4590000.0000000009</v>
      </c>
      <c r="I31" s="2">
        <v>0</v>
      </c>
      <c r="J31" s="2"/>
      <c r="K31" s="2"/>
      <c r="L31" s="1">
        <f t="shared" ref="L31" si="21">B31+D31+F31+H31+J31</f>
        <v>12806100</v>
      </c>
      <c r="M31" s="13">
        <f t="shared" ref="M31" si="22">C31+E31+G31+I31+K31</f>
        <v>11536200</v>
      </c>
      <c r="N31" s="21">
        <f t="shared" ref="N31" si="23">L31+M31</f>
        <v>24342300</v>
      </c>
      <c r="P31" s="4" t="s">
        <v>16</v>
      </c>
      <c r="Q31" s="2">
        <v>459</v>
      </c>
      <c r="R31" s="2">
        <v>1071</v>
      </c>
      <c r="S31" s="2">
        <v>765</v>
      </c>
      <c r="T31" s="2">
        <v>0</v>
      </c>
      <c r="U31" s="2">
        <v>153</v>
      </c>
      <c r="V31" s="2">
        <v>153</v>
      </c>
      <c r="W31" s="2">
        <v>612</v>
      </c>
      <c r="X31" s="2">
        <v>153</v>
      </c>
      <c r="Y31" s="2">
        <v>0</v>
      </c>
      <c r="Z31" s="2">
        <v>0</v>
      </c>
      <c r="AA31" s="1">
        <f t="shared" ref="AA31" si="24">Q31+S31+U31+W31+Y31</f>
        <v>1989</v>
      </c>
      <c r="AB31" s="13">
        <f t="shared" ref="AB31" si="25">R31+T31+V31+X31+Z31</f>
        <v>1377</v>
      </c>
      <c r="AC31" s="14">
        <f t="shared" ref="AC31" si="26">AA31+AB31</f>
        <v>3366</v>
      </c>
      <c r="AE31" s="4" t="s">
        <v>16</v>
      </c>
      <c r="AF31" s="2">
        <f t="shared" si="20"/>
        <v>7453.333333333333</v>
      </c>
      <c r="AG31" s="2">
        <f t="shared" si="15"/>
        <v>10771.428571428571</v>
      </c>
      <c r="AH31" s="2">
        <f t="shared" si="15"/>
        <v>6268</v>
      </c>
      <c r="AI31" s="2" t="str">
        <f t="shared" si="15"/>
        <v>N.A.</v>
      </c>
      <c r="AJ31" s="2">
        <f t="shared" si="15"/>
        <v>0</v>
      </c>
      <c r="AK31" s="2">
        <f t="shared" si="15"/>
        <v>0</v>
      </c>
      <c r="AL31" s="2">
        <f t="shared" si="15"/>
        <v>7500.0000000000018</v>
      </c>
      <c r="AM31" s="2">
        <f t="shared" si="15"/>
        <v>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6438.4615384615381</v>
      </c>
      <c r="AQ31" s="13">
        <f t="shared" ref="AQ31" si="28">IFERROR(M31/AB31, "N.A.")</f>
        <v>8377.7777777777774</v>
      </c>
      <c r="AR31" s="14">
        <f t="shared" ref="AR31" si="29">IFERROR(N31/AC31, "N.A.")</f>
        <v>7231.818181818182</v>
      </c>
    </row>
    <row r="32" spans="1:44" ht="15" customHeight="1" thickBot="1" x14ac:dyDescent="0.3">
      <c r="A32" s="5" t="s">
        <v>0</v>
      </c>
      <c r="B32" s="42">
        <f>B31+C31</f>
        <v>14957280</v>
      </c>
      <c r="C32" s="43"/>
      <c r="D32" s="42">
        <f>D31+E31</f>
        <v>4795020</v>
      </c>
      <c r="E32" s="43"/>
      <c r="F32" s="42">
        <f>F31+G31</f>
        <v>0</v>
      </c>
      <c r="G32" s="43"/>
      <c r="H32" s="42">
        <f>H31+I31</f>
        <v>4590000.0000000009</v>
      </c>
      <c r="I32" s="43"/>
      <c r="J32" s="42">
        <f>J31+K31</f>
        <v>0</v>
      </c>
      <c r="K32" s="43"/>
      <c r="L32" s="42">
        <f>L31+M31</f>
        <v>24342300</v>
      </c>
      <c r="M32" s="46"/>
      <c r="N32" s="22">
        <f>B32+D32+F32+H32+J32</f>
        <v>24342300</v>
      </c>
      <c r="P32" s="5" t="s">
        <v>0</v>
      </c>
      <c r="Q32" s="42">
        <f>Q31+R31</f>
        <v>1530</v>
      </c>
      <c r="R32" s="43"/>
      <c r="S32" s="42">
        <f>S31+T31</f>
        <v>765</v>
      </c>
      <c r="T32" s="43"/>
      <c r="U32" s="42">
        <f>U31+V31</f>
        <v>306</v>
      </c>
      <c r="V32" s="43"/>
      <c r="W32" s="42">
        <f>W31+X31</f>
        <v>765</v>
      </c>
      <c r="X32" s="43"/>
      <c r="Y32" s="42">
        <f>Y31+Z31</f>
        <v>0</v>
      </c>
      <c r="Z32" s="43"/>
      <c r="AA32" s="42">
        <f>AA31+AB31</f>
        <v>3366</v>
      </c>
      <c r="AB32" s="43"/>
      <c r="AC32" s="23">
        <f>Q32+S32+U32+W32+Y32</f>
        <v>3366</v>
      </c>
      <c r="AE32" s="5" t="s">
        <v>0</v>
      </c>
      <c r="AF32" s="44">
        <f>IFERROR(B32/Q32,"N.A.")</f>
        <v>9776</v>
      </c>
      <c r="AG32" s="45"/>
      <c r="AH32" s="44">
        <f>IFERROR(D32/S32,"N.A.")</f>
        <v>6268</v>
      </c>
      <c r="AI32" s="45"/>
      <c r="AJ32" s="44">
        <f>IFERROR(F32/U32,"N.A.")</f>
        <v>0</v>
      </c>
      <c r="AK32" s="45"/>
      <c r="AL32" s="44">
        <f>IFERROR(H32/W32,"N.A.")</f>
        <v>6000.0000000000009</v>
      </c>
      <c r="AM32" s="45"/>
      <c r="AN32" s="44" t="str">
        <f>IFERROR(J32/Y32,"N.A.")</f>
        <v>N.A.</v>
      </c>
      <c r="AO32" s="45"/>
      <c r="AP32" s="44">
        <f>IFERROR(L32/AA32,"N.A.")</f>
        <v>7231.818181818182</v>
      </c>
      <c r="AQ32" s="45"/>
      <c r="AR32" s="16">
        <f>IFERROR(N32/AC32, "N.A.")</f>
        <v>7231.818181818182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0</v>
      </c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153</v>
      </c>
      <c r="X39" s="2">
        <v>0</v>
      </c>
      <c r="Y39" s="2">
        <v>0</v>
      </c>
      <c r="Z39" s="2">
        <v>0</v>
      </c>
      <c r="AA39" s="1">
        <f>Q39+S39+U39+W39+Y39</f>
        <v>153</v>
      </c>
      <c r="AB39" s="13">
        <f>R39+T39+V39+X39+Z39</f>
        <v>0</v>
      </c>
      <c r="AC39" s="14">
        <f>AA39+AB39</f>
        <v>153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0</v>
      </c>
      <c r="AQ39" s="13" t="str">
        <f t="shared" si="30"/>
        <v>N.A.</v>
      </c>
      <c r="AR39" s="14">
        <f t="shared" si="30"/>
        <v>0</v>
      </c>
    </row>
    <row r="40" spans="1:44" ht="15" customHeight="1" thickBot="1" x14ac:dyDescent="0.3">
      <c r="A40" s="3" t="s">
        <v>13</v>
      </c>
      <c r="B40" s="2">
        <v>657900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657900</v>
      </c>
      <c r="M40" s="13">
        <f t="shared" si="31"/>
        <v>0</v>
      </c>
      <c r="N40" s="14">
        <f t="shared" ref="N40:N42" si="32">L40+M40</f>
        <v>657900</v>
      </c>
      <c r="P40" s="3" t="s">
        <v>13</v>
      </c>
      <c r="Q40" s="2">
        <v>153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153</v>
      </c>
      <c r="AB40" s="13">
        <f t="shared" si="33"/>
        <v>0</v>
      </c>
      <c r="AC40" s="14">
        <f t="shared" ref="AC40:AC42" si="34">AA40+AB40</f>
        <v>153</v>
      </c>
      <c r="AE40" s="3" t="s">
        <v>13</v>
      </c>
      <c r="AF40" s="2">
        <f t="shared" ref="AF40:AF43" si="35">IFERROR(B40/Q40, "N.A.")</f>
        <v>4300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4300</v>
      </c>
      <c r="AQ40" s="13" t="str">
        <f t="shared" si="30"/>
        <v>N.A.</v>
      </c>
      <c r="AR40" s="14">
        <f t="shared" si="30"/>
        <v>4300</v>
      </c>
    </row>
    <row r="41" spans="1:44" ht="15" customHeight="1" thickBot="1" x14ac:dyDescent="0.3">
      <c r="A41" s="3" t="s">
        <v>14</v>
      </c>
      <c r="B41" s="2">
        <v>1377000</v>
      </c>
      <c r="C41" s="2">
        <v>3366000</v>
      </c>
      <c r="D41" s="2"/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31"/>
        <v>1377000</v>
      </c>
      <c r="M41" s="13">
        <f t="shared" si="31"/>
        <v>3366000</v>
      </c>
      <c r="N41" s="14">
        <f t="shared" si="32"/>
        <v>4743000</v>
      </c>
      <c r="P41" s="3" t="s">
        <v>14</v>
      </c>
      <c r="Q41" s="2">
        <v>306</v>
      </c>
      <c r="R41" s="2">
        <v>765</v>
      </c>
      <c r="S41" s="2">
        <v>0</v>
      </c>
      <c r="T41" s="2">
        <v>0</v>
      </c>
      <c r="U41" s="2">
        <v>0</v>
      </c>
      <c r="V41" s="2">
        <v>306</v>
      </c>
      <c r="W41" s="2">
        <v>0</v>
      </c>
      <c r="X41" s="2">
        <v>0</v>
      </c>
      <c r="Y41" s="2">
        <v>153</v>
      </c>
      <c r="Z41" s="2">
        <v>0</v>
      </c>
      <c r="AA41" s="1">
        <f t="shared" si="33"/>
        <v>459</v>
      </c>
      <c r="AB41" s="13">
        <f t="shared" si="33"/>
        <v>1071</v>
      </c>
      <c r="AC41" s="14">
        <f t="shared" si="34"/>
        <v>1530</v>
      </c>
      <c r="AE41" s="3" t="s">
        <v>14</v>
      </c>
      <c r="AF41" s="2">
        <f t="shared" si="35"/>
        <v>4500</v>
      </c>
      <c r="AG41" s="2">
        <f t="shared" si="30"/>
        <v>4400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3000</v>
      </c>
      <c r="AQ41" s="13">
        <f t="shared" si="30"/>
        <v>3142.8571428571427</v>
      </c>
      <c r="AR41" s="14">
        <f t="shared" si="30"/>
        <v>3100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2034899.9999999998</v>
      </c>
      <c r="C43" s="2">
        <v>3366000</v>
      </c>
      <c r="D43" s="2"/>
      <c r="E43" s="2"/>
      <c r="F43" s="2"/>
      <c r="G43" s="2">
        <v>0</v>
      </c>
      <c r="H43" s="2">
        <v>0</v>
      </c>
      <c r="I43" s="2"/>
      <c r="J43" s="2">
        <v>0</v>
      </c>
      <c r="K43" s="2"/>
      <c r="L43" s="1">
        <f t="shared" ref="L43" si="36">B43+D43+F43+H43+J43</f>
        <v>2034899.9999999998</v>
      </c>
      <c r="M43" s="13">
        <f t="shared" ref="M43" si="37">C43+E43+G43+I43+K43</f>
        <v>3366000</v>
      </c>
      <c r="N43" s="21">
        <f t="shared" ref="N43" si="38">L43+M43</f>
        <v>5400900</v>
      </c>
      <c r="P43" s="4" t="s">
        <v>16</v>
      </c>
      <c r="Q43" s="2">
        <v>459</v>
      </c>
      <c r="R43" s="2">
        <v>765</v>
      </c>
      <c r="S43" s="2">
        <v>0</v>
      </c>
      <c r="T43" s="2">
        <v>0</v>
      </c>
      <c r="U43" s="2">
        <v>0</v>
      </c>
      <c r="V43" s="2">
        <v>306</v>
      </c>
      <c r="W43" s="2">
        <v>153</v>
      </c>
      <c r="X43" s="2">
        <v>0</v>
      </c>
      <c r="Y43" s="2">
        <v>153</v>
      </c>
      <c r="Z43" s="2">
        <v>0</v>
      </c>
      <c r="AA43" s="1">
        <f t="shared" ref="AA43" si="39">Q43+S43+U43+W43+Y43</f>
        <v>765</v>
      </c>
      <c r="AB43" s="13">
        <f t="shared" ref="AB43" si="40">R43+T43+V43+X43+Z43</f>
        <v>1071</v>
      </c>
      <c r="AC43" s="21">
        <f t="shared" ref="AC43" si="41">AA43+AB43</f>
        <v>1836</v>
      </c>
      <c r="AE43" s="4" t="s">
        <v>16</v>
      </c>
      <c r="AF43" s="2">
        <f t="shared" si="35"/>
        <v>4433.333333333333</v>
      </c>
      <c r="AG43" s="2">
        <f t="shared" si="30"/>
        <v>4400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2659.9999999999995</v>
      </c>
      <c r="AQ43" s="13">
        <f t="shared" ref="AQ43" si="43">IFERROR(M43/AB43, "N.A.")</f>
        <v>3142.8571428571427</v>
      </c>
      <c r="AR43" s="14">
        <f t="shared" ref="AR43" si="44">IFERROR(N43/AC43, "N.A.")</f>
        <v>2941.6666666666665</v>
      </c>
    </row>
    <row r="44" spans="1:44" ht="15" customHeight="1" thickBot="1" x14ac:dyDescent="0.3">
      <c r="A44" s="5" t="s">
        <v>0</v>
      </c>
      <c r="B44" s="42">
        <f>B43+C43</f>
        <v>5400900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5400900</v>
      </c>
      <c r="M44" s="46"/>
      <c r="N44" s="22">
        <f>B44+D44+F44+H44+J44</f>
        <v>5400900</v>
      </c>
      <c r="P44" s="5" t="s">
        <v>0</v>
      </c>
      <c r="Q44" s="42">
        <f>Q43+R43</f>
        <v>1224</v>
      </c>
      <c r="R44" s="43"/>
      <c r="S44" s="42">
        <f>S43+T43</f>
        <v>0</v>
      </c>
      <c r="T44" s="43"/>
      <c r="U44" s="42">
        <f>U43+V43</f>
        <v>306</v>
      </c>
      <c r="V44" s="43"/>
      <c r="W44" s="42">
        <f>W43+X43</f>
        <v>153</v>
      </c>
      <c r="X44" s="43"/>
      <c r="Y44" s="42">
        <f>Y43+Z43</f>
        <v>153</v>
      </c>
      <c r="Z44" s="43"/>
      <c r="AA44" s="42">
        <f>AA43+AB43</f>
        <v>1836</v>
      </c>
      <c r="AB44" s="46"/>
      <c r="AC44" s="22">
        <f>Q44+S44+U44+W44+Y44</f>
        <v>1836</v>
      </c>
      <c r="AE44" s="5" t="s">
        <v>0</v>
      </c>
      <c r="AF44" s="44">
        <f>IFERROR(B44/Q44,"N.A.")</f>
        <v>4412.5</v>
      </c>
      <c r="AG44" s="45"/>
      <c r="AH44" s="44" t="str">
        <f>IFERROR(D44/S44,"N.A.")</f>
        <v>N.A.</v>
      </c>
      <c r="AI44" s="45"/>
      <c r="AJ44" s="44">
        <f>IFERROR(F44/U44,"N.A.")</f>
        <v>0</v>
      </c>
      <c r="AK44" s="45"/>
      <c r="AL44" s="44">
        <f>IFERROR(H44/W44,"N.A.")</f>
        <v>0</v>
      </c>
      <c r="AM44" s="45"/>
      <c r="AN44" s="44">
        <f>IFERROR(J44/Y44,"N.A.")</f>
        <v>0</v>
      </c>
      <c r="AO44" s="45"/>
      <c r="AP44" s="44">
        <f>IFERROR(L44/AA44,"N.A.")</f>
        <v>2941.6666666666665</v>
      </c>
      <c r="AQ44" s="45"/>
      <c r="AR44" s="16">
        <f>IFERROR(N44/AC44, "N.A.")</f>
        <v>2941.6666666666665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289185740</v>
      </c>
      <c r="C15" s="2"/>
      <c r="D15" s="2">
        <v>119804222.00000003</v>
      </c>
      <c r="E15" s="2"/>
      <c r="F15" s="2">
        <v>100734009.99999999</v>
      </c>
      <c r="G15" s="2"/>
      <c r="H15" s="2">
        <v>502282689</v>
      </c>
      <c r="I15" s="2"/>
      <c r="J15" s="2">
        <v>0</v>
      </c>
      <c r="K15" s="2"/>
      <c r="L15" s="1">
        <f>B15+D15+F15+H15+J15</f>
        <v>1012006661</v>
      </c>
      <c r="M15" s="13">
        <f>C15+E15+G15+I15+K15</f>
        <v>0</v>
      </c>
      <c r="N15" s="14">
        <f>L15+M15</f>
        <v>1012006661</v>
      </c>
      <c r="P15" s="3" t="s">
        <v>12</v>
      </c>
      <c r="Q15" s="2">
        <v>45539</v>
      </c>
      <c r="R15" s="2">
        <v>0</v>
      </c>
      <c r="S15" s="2">
        <v>17904</v>
      </c>
      <c r="T15" s="2">
        <v>0</v>
      </c>
      <c r="U15" s="2">
        <v>13124</v>
      </c>
      <c r="V15" s="2">
        <v>0</v>
      </c>
      <c r="W15" s="2">
        <v>105852</v>
      </c>
      <c r="X15" s="2">
        <v>0</v>
      </c>
      <c r="Y15" s="2">
        <v>10170</v>
      </c>
      <c r="Z15" s="2">
        <v>0</v>
      </c>
      <c r="AA15" s="1">
        <f>Q15+S15+U15+W15+Y15</f>
        <v>192589</v>
      </c>
      <c r="AB15" s="13">
        <f>R15+T15+V15+X15+Z15</f>
        <v>0</v>
      </c>
      <c r="AC15" s="14">
        <f>AA15+AB15</f>
        <v>192589</v>
      </c>
      <c r="AE15" s="3" t="s">
        <v>12</v>
      </c>
      <c r="AF15" s="2">
        <f>IFERROR(B15/Q15, "N.A.")</f>
        <v>6350.2874459254708</v>
      </c>
      <c r="AG15" s="2" t="str">
        <f t="shared" ref="AG15:AR19" si="0">IFERROR(C15/R15, "N.A.")</f>
        <v>N.A.</v>
      </c>
      <c r="AH15" s="2">
        <f t="shared" si="0"/>
        <v>6691.4779937444164</v>
      </c>
      <c r="AI15" s="2" t="str">
        <f t="shared" si="0"/>
        <v>N.A.</v>
      </c>
      <c r="AJ15" s="2">
        <f t="shared" si="0"/>
        <v>7675.5569948186521</v>
      </c>
      <c r="AK15" s="2" t="str">
        <f t="shared" si="0"/>
        <v>N.A.</v>
      </c>
      <c r="AL15" s="2">
        <f t="shared" si="0"/>
        <v>4745.1412254846391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5254.7479918375402</v>
      </c>
      <c r="AQ15" s="13" t="str">
        <f t="shared" si="0"/>
        <v>N.A.</v>
      </c>
      <c r="AR15" s="14">
        <f t="shared" si="0"/>
        <v>5254.7479918375402</v>
      </c>
    </row>
    <row r="16" spans="1:44" ht="15" customHeight="1" thickBot="1" x14ac:dyDescent="0.3">
      <c r="A16" s="3" t="s">
        <v>13</v>
      </c>
      <c r="B16" s="2">
        <v>170461801.99999994</v>
      </c>
      <c r="C16" s="2">
        <v>9372765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170461801.99999994</v>
      </c>
      <c r="M16" s="13">
        <f t="shared" si="1"/>
        <v>9372765</v>
      </c>
      <c r="N16" s="14">
        <f t="shared" ref="N16:N18" si="2">L16+M16</f>
        <v>179834566.99999994</v>
      </c>
      <c r="P16" s="3" t="s">
        <v>13</v>
      </c>
      <c r="Q16" s="2">
        <v>39688</v>
      </c>
      <c r="R16" s="2">
        <v>1162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39688</v>
      </c>
      <c r="AB16" s="13">
        <f t="shared" si="3"/>
        <v>1162</v>
      </c>
      <c r="AC16" s="14">
        <f t="shared" ref="AC16:AC18" si="4">AA16+AB16</f>
        <v>40850</v>
      </c>
      <c r="AE16" s="3" t="s">
        <v>13</v>
      </c>
      <c r="AF16" s="2">
        <f t="shared" ref="AF16:AF19" si="5">IFERROR(B16/Q16, "N.A.")</f>
        <v>4295.0464120137058</v>
      </c>
      <c r="AG16" s="2">
        <f t="shared" si="0"/>
        <v>8066.0628227194493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4295.0464120137058</v>
      </c>
      <c r="AQ16" s="13">
        <f t="shared" si="0"/>
        <v>8066.0628227194493</v>
      </c>
      <c r="AR16" s="14">
        <f t="shared" si="0"/>
        <v>4402.3149816401456</v>
      </c>
    </row>
    <row r="17" spans="1:44" ht="15" customHeight="1" thickBot="1" x14ac:dyDescent="0.3">
      <c r="A17" s="3" t="s">
        <v>14</v>
      </c>
      <c r="B17" s="2">
        <v>504397921.00000077</v>
      </c>
      <c r="C17" s="2">
        <v>2878273277.999999</v>
      </c>
      <c r="D17" s="2">
        <v>148226530.00000003</v>
      </c>
      <c r="E17" s="2">
        <v>61037449.999999993</v>
      </c>
      <c r="F17" s="2"/>
      <c r="G17" s="2">
        <v>226302220.00000006</v>
      </c>
      <c r="H17" s="2"/>
      <c r="I17" s="2">
        <v>220071855.00000006</v>
      </c>
      <c r="J17" s="2">
        <v>0</v>
      </c>
      <c r="K17" s="2"/>
      <c r="L17" s="1">
        <f t="shared" si="1"/>
        <v>652624451.00000083</v>
      </c>
      <c r="M17" s="13">
        <f t="shared" si="1"/>
        <v>3385684802.999999</v>
      </c>
      <c r="N17" s="14">
        <f t="shared" si="2"/>
        <v>4038309254</v>
      </c>
      <c r="P17" s="3" t="s">
        <v>14</v>
      </c>
      <c r="Q17" s="2">
        <v>95461</v>
      </c>
      <c r="R17" s="2">
        <v>409380</v>
      </c>
      <c r="S17" s="2">
        <v>19535</v>
      </c>
      <c r="T17" s="2">
        <v>5551</v>
      </c>
      <c r="U17" s="2">
        <v>0</v>
      </c>
      <c r="V17" s="2">
        <v>25963</v>
      </c>
      <c r="W17" s="2">
        <v>0</v>
      </c>
      <c r="X17" s="2">
        <v>31289</v>
      </c>
      <c r="Y17" s="2">
        <v>13764</v>
      </c>
      <c r="Z17" s="2">
        <v>0</v>
      </c>
      <c r="AA17" s="1">
        <f t="shared" si="3"/>
        <v>128760</v>
      </c>
      <c r="AB17" s="13">
        <f t="shared" si="3"/>
        <v>472183</v>
      </c>
      <c r="AC17" s="14">
        <f t="shared" si="4"/>
        <v>600943</v>
      </c>
      <c r="AE17" s="3" t="s">
        <v>14</v>
      </c>
      <c r="AF17" s="2">
        <f t="shared" si="5"/>
        <v>5283.8114098951482</v>
      </c>
      <c r="AG17" s="2">
        <f t="shared" si="0"/>
        <v>7030.8106844496533</v>
      </c>
      <c r="AH17" s="2">
        <f t="shared" si="0"/>
        <v>7587.7414896339915</v>
      </c>
      <c r="AI17" s="2">
        <f t="shared" si="0"/>
        <v>10995.757521167356</v>
      </c>
      <c r="AJ17" s="2" t="str">
        <f t="shared" si="0"/>
        <v>N.A.</v>
      </c>
      <c r="AK17" s="2">
        <f t="shared" si="0"/>
        <v>8716.3355544428632</v>
      </c>
      <c r="AL17" s="2" t="str">
        <f t="shared" si="0"/>
        <v>N.A.</v>
      </c>
      <c r="AM17" s="2">
        <f t="shared" si="0"/>
        <v>7033.5215251366317</v>
      </c>
      <c r="AN17" s="2">
        <f t="shared" si="0"/>
        <v>0</v>
      </c>
      <c r="AO17" s="2" t="str">
        <f t="shared" si="0"/>
        <v>N.A.</v>
      </c>
      <c r="AP17" s="15">
        <f t="shared" si="0"/>
        <v>5068.53410220566</v>
      </c>
      <c r="AQ17" s="13">
        <f t="shared" si="0"/>
        <v>7170.2810202823885</v>
      </c>
      <c r="AR17" s="14">
        <f t="shared" si="0"/>
        <v>6719.9538957937775</v>
      </c>
    </row>
    <row r="18" spans="1:44" ht="15" customHeight="1" thickBot="1" x14ac:dyDescent="0.3">
      <c r="A18" s="3" t="s">
        <v>15</v>
      </c>
      <c r="B18" s="2">
        <v>38761671.999999985</v>
      </c>
      <c r="C18" s="2">
        <v>291540</v>
      </c>
      <c r="D18" s="2">
        <v>883120</v>
      </c>
      <c r="E18" s="2"/>
      <c r="F18" s="2"/>
      <c r="G18" s="2">
        <v>7955300</v>
      </c>
      <c r="H18" s="2">
        <v>17370906</v>
      </c>
      <c r="I18" s="2"/>
      <c r="J18" s="2">
        <v>0</v>
      </c>
      <c r="K18" s="2"/>
      <c r="L18" s="1">
        <f t="shared" si="1"/>
        <v>57015697.999999985</v>
      </c>
      <c r="M18" s="13">
        <f t="shared" si="1"/>
        <v>8246840</v>
      </c>
      <c r="N18" s="14">
        <f t="shared" si="2"/>
        <v>65262537.999999985</v>
      </c>
      <c r="P18" s="3" t="s">
        <v>15</v>
      </c>
      <c r="Q18" s="2">
        <v>9284</v>
      </c>
      <c r="R18" s="2">
        <v>113</v>
      </c>
      <c r="S18" s="2">
        <v>332</v>
      </c>
      <c r="T18" s="2">
        <v>0</v>
      </c>
      <c r="U18" s="2">
        <v>0</v>
      </c>
      <c r="V18" s="2">
        <v>2092</v>
      </c>
      <c r="W18" s="2">
        <v>24493</v>
      </c>
      <c r="X18" s="2">
        <v>0</v>
      </c>
      <c r="Y18" s="2">
        <v>6834</v>
      </c>
      <c r="Z18" s="2">
        <v>0</v>
      </c>
      <c r="AA18" s="1">
        <f t="shared" si="3"/>
        <v>40943</v>
      </c>
      <c r="AB18" s="13">
        <f t="shared" si="3"/>
        <v>2205</v>
      </c>
      <c r="AC18" s="21">
        <f t="shared" si="4"/>
        <v>43148</v>
      </c>
      <c r="AE18" s="3" t="s">
        <v>15</v>
      </c>
      <c r="AF18" s="2">
        <f t="shared" si="5"/>
        <v>4175.1046962516139</v>
      </c>
      <c r="AG18" s="2">
        <f t="shared" si="0"/>
        <v>2580</v>
      </c>
      <c r="AH18" s="2">
        <f t="shared" si="0"/>
        <v>2660</v>
      </c>
      <c r="AI18" s="2" t="str">
        <f t="shared" si="0"/>
        <v>N.A.</v>
      </c>
      <c r="AJ18" s="2" t="str">
        <f t="shared" si="0"/>
        <v>N.A.</v>
      </c>
      <c r="AK18" s="2">
        <f t="shared" si="0"/>
        <v>3802.7246653919692</v>
      </c>
      <c r="AL18" s="2">
        <f t="shared" si="0"/>
        <v>709.21920548728212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1392.5627824048063</v>
      </c>
      <c r="AQ18" s="13">
        <f t="shared" si="0"/>
        <v>3740.063492063492</v>
      </c>
      <c r="AR18" s="14">
        <f t="shared" si="0"/>
        <v>1512.5275331417442</v>
      </c>
    </row>
    <row r="19" spans="1:44" ht="15" customHeight="1" thickBot="1" x14ac:dyDescent="0.3">
      <c r="A19" s="4" t="s">
        <v>16</v>
      </c>
      <c r="B19" s="2">
        <v>1002807135.0000006</v>
      </c>
      <c r="C19" s="2">
        <v>2887937582.9999976</v>
      </c>
      <c r="D19" s="2">
        <v>268913872.00000006</v>
      </c>
      <c r="E19" s="2">
        <v>61037449.999999993</v>
      </c>
      <c r="F19" s="2">
        <v>100734009.99999999</v>
      </c>
      <c r="G19" s="2">
        <v>234257520.00000009</v>
      </c>
      <c r="H19" s="2">
        <v>519653594.99999994</v>
      </c>
      <c r="I19" s="2">
        <v>220071855.00000006</v>
      </c>
      <c r="J19" s="2">
        <v>0</v>
      </c>
      <c r="K19" s="2"/>
      <c r="L19" s="1">
        <f t="shared" ref="L19" si="6">B19+D19+F19+H19+J19</f>
        <v>1892108612.0000007</v>
      </c>
      <c r="M19" s="13">
        <f t="shared" ref="M19" si="7">C19+E19+G19+I19+K19</f>
        <v>3403304407.9999976</v>
      </c>
      <c r="N19" s="21">
        <f t="shared" ref="N19" si="8">L19+M19</f>
        <v>5295413019.9999981</v>
      </c>
      <c r="P19" s="4" t="s">
        <v>16</v>
      </c>
      <c r="Q19" s="2">
        <v>189972</v>
      </c>
      <c r="R19" s="2">
        <v>410655</v>
      </c>
      <c r="S19" s="2">
        <v>37771</v>
      </c>
      <c r="T19" s="2">
        <v>5551</v>
      </c>
      <c r="U19" s="2">
        <v>13124</v>
      </c>
      <c r="V19" s="2">
        <v>28055</v>
      </c>
      <c r="W19" s="2">
        <v>130345</v>
      </c>
      <c r="X19" s="2">
        <v>31289</v>
      </c>
      <c r="Y19" s="2">
        <v>30768</v>
      </c>
      <c r="Z19" s="2">
        <v>0</v>
      </c>
      <c r="AA19" s="1">
        <f t="shared" ref="AA19" si="9">Q19+S19+U19+W19+Y19</f>
        <v>401980</v>
      </c>
      <c r="AB19" s="13">
        <f t="shared" ref="AB19" si="10">R19+T19+V19+X19+Z19</f>
        <v>475550</v>
      </c>
      <c r="AC19" s="14">
        <f t="shared" ref="AC19" si="11">AA19+AB19</f>
        <v>877530</v>
      </c>
      <c r="AE19" s="4" t="s">
        <v>16</v>
      </c>
      <c r="AF19" s="2">
        <f t="shared" si="5"/>
        <v>5278.7102046617429</v>
      </c>
      <c r="AG19" s="2">
        <f t="shared" si="0"/>
        <v>7032.5153303868155</v>
      </c>
      <c r="AH19" s="2">
        <f t="shared" si="0"/>
        <v>7119.5857139074969</v>
      </c>
      <c r="AI19" s="2">
        <f t="shared" si="0"/>
        <v>10995.757521167356</v>
      </c>
      <c r="AJ19" s="2">
        <f t="shared" si="0"/>
        <v>7675.5569948186521</v>
      </c>
      <c r="AK19" s="2">
        <f t="shared" si="0"/>
        <v>8349.9383354125857</v>
      </c>
      <c r="AL19" s="2">
        <f t="shared" si="0"/>
        <v>3986.7551114350372</v>
      </c>
      <c r="AM19" s="2">
        <f t="shared" si="0"/>
        <v>7033.5215251366317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4706.9720185083852</v>
      </c>
      <c r="AQ19" s="13">
        <f t="shared" ref="AQ19" si="13">IFERROR(M19/AB19, "N.A.")</f>
        <v>7156.5648365050947</v>
      </c>
      <c r="AR19" s="14">
        <f t="shared" ref="AR19" si="14">IFERROR(N19/AC19, "N.A.")</f>
        <v>6034.4524061855409</v>
      </c>
    </row>
    <row r="20" spans="1:44" ht="15" customHeight="1" thickBot="1" x14ac:dyDescent="0.3">
      <c r="A20" s="5" t="s">
        <v>0</v>
      </c>
      <c r="B20" s="42">
        <f>B19+C19</f>
        <v>3890744717.9999981</v>
      </c>
      <c r="C20" s="43"/>
      <c r="D20" s="42">
        <f>D19+E19</f>
        <v>329951322.00000006</v>
      </c>
      <c r="E20" s="43"/>
      <c r="F20" s="42">
        <f>F19+G19</f>
        <v>334991530.00000006</v>
      </c>
      <c r="G20" s="43"/>
      <c r="H20" s="42">
        <f>H19+I19</f>
        <v>739725450</v>
      </c>
      <c r="I20" s="43"/>
      <c r="J20" s="42">
        <f>J19+K19</f>
        <v>0</v>
      </c>
      <c r="K20" s="43"/>
      <c r="L20" s="42">
        <f>L19+M19</f>
        <v>5295413019.9999981</v>
      </c>
      <c r="M20" s="46"/>
      <c r="N20" s="22">
        <f>B20+D20+F20+H20+J20</f>
        <v>5295413019.9999981</v>
      </c>
      <c r="P20" s="5" t="s">
        <v>0</v>
      </c>
      <c r="Q20" s="42">
        <f>Q19+R19</f>
        <v>600627</v>
      </c>
      <c r="R20" s="43"/>
      <c r="S20" s="42">
        <f>S19+T19</f>
        <v>43322</v>
      </c>
      <c r="T20" s="43"/>
      <c r="U20" s="42">
        <f>U19+V19</f>
        <v>41179</v>
      </c>
      <c r="V20" s="43"/>
      <c r="W20" s="42">
        <f>W19+X19</f>
        <v>161634</v>
      </c>
      <c r="X20" s="43"/>
      <c r="Y20" s="42">
        <f>Y19+Z19</f>
        <v>30768</v>
      </c>
      <c r="Z20" s="43"/>
      <c r="AA20" s="42">
        <f>AA19+AB19</f>
        <v>877530</v>
      </c>
      <c r="AB20" s="43"/>
      <c r="AC20" s="23">
        <f>Q20+S20+U20+W20+Y20</f>
        <v>877530</v>
      </c>
      <c r="AE20" s="5" t="s">
        <v>0</v>
      </c>
      <c r="AF20" s="44">
        <f>IFERROR(B20/Q20,"N.A.")</f>
        <v>6477.8052235413961</v>
      </c>
      <c r="AG20" s="45"/>
      <c r="AH20" s="44">
        <f>IFERROR(D20/S20,"N.A.")</f>
        <v>7616.2532200729438</v>
      </c>
      <c r="AI20" s="45"/>
      <c r="AJ20" s="44">
        <f>IFERROR(F20/U20,"N.A.")</f>
        <v>8135.0088637412291</v>
      </c>
      <c r="AK20" s="45"/>
      <c r="AL20" s="44">
        <f>IFERROR(H20/W20,"N.A.")</f>
        <v>4576.5460856008021</v>
      </c>
      <c r="AM20" s="45"/>
      <c r="AN20" s="44">
        <f>IFERROR(J20/Y20,"N.A.")</f>
        <v>0</v>
      </c>
      <c r="AO20" s="45"/>
      <c r="AP20" s="44">
        <f>IFERROR(L20/AA20,"N.A.")</f>
        <v>6034.4524061855409</v>
      </c>
      <c r="AQ20" s="45"/>
      <c r="AR20" s="16">
        <f>IFERROR(N20/AC20, "N.A.")</f>
        <v>6034.4524061855409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265053709.99999997</v>
      </c>
      <c r="C27" s="2"/>
      <c r="D27" s="2">
        <v>113935242.00000001</v>
      </c>
      <c r="E27" s="2"/>
      <c r="F27" s="2">
        <v>85865339.999999985</v>
      </c>
      <c r="G27" s="2"/>
      <c r="H27" s="2">
        <v>333442418</v>
      </c>
      <c r="I27" s="2"/>
      <c r="J27" s="2">
        <v>0</v>
      </c>
      <c r="K27" s="2"/>
      <c r="L27" s="1">
        <f>B27+D27+F27+H27+J27</f>
        <v>798296710</v>
      </c>
      <c r="M27" s="13">
        <f>C27+E27+G27+I27+K27</f>
        <v>0</v>
      </c>
      <c r="N27" s="14">
        <f>L27+M27</f>
        <v>798296710</v>
      </c>
      <c r="P27" s="3" t="s">
        <v>12</v>
      </c>
      <c r="Q27" s="2">
        <v>39072</v>
      </c>
      <c r="R27" s="2">
        <v>0</v>
      </c>
      <c r="S27" s="2">
        <v>16691</v>
      </c>
      <c r="T27" s="2">
        <v>0</v>
      </c>
      <c r="U27" s="2">
        <v>10536</v>
      </c>
      <c r="V27" s="2">
        <v>0</v>
      </c>
      <c r="W27" s="2">
        <v>57390</v>
      </c>
      <c r="X27" s="2">
        <v>0</v>
      </c>
      <c r="Y27" s="2">
        <v>2320</v>
      </c>
      <c r="Z27" s="2">
        <v>0</v>
      </c>
      <c r="AA27" s="1">
        <f>Q27+S27+U27+W27+Y27</f>
        <v>126009</v>
      </c>
      <c r="AB27" s="13">
        <f>R27+T27+V27+X27+Z27</f>
        <v>0</v>
      </c>
      <c r="AC27" s="14">
        <f>AA27+AB27</f>
        <v>126009</v>
      </c>
      <c r="AE27" s="3" t="s">
        <v>12</v>
      </c>
      <c r="AF27" s="2">
        <f>IFERROR(B27/Q27, "N.A.")</f>
        <v>6783.7251740376732</v>
      </c>
      <c r="AG27" s="2" t="str">
        <f t="shared" ref="AG27:AR31" si="15">IFERROR(C27/R27, "N.A.")</f>
        <v>N.A.</v>
      </c>
      <c r="AH27" s="2">
        <f t="shared" si="15"/>
        <v>6826.1483434186093</v>
      </c>
      <c r="AI27" s="2" t="str">
        <f t="shared" si="15"/>
        <v>N.A.</v>
      </c>
      <c r="AJ27" s="2">
        <f t="shared" si="15"/>
        <v>8149.709567198176</v>
      </c>
      <c r="AK27" s="2" t="str">
        <f t="shared" si="15"/>
        <v>N.A.</v>
      </c>
      <c r="AL27" s="2">
        <f t="shared" si="15"/>
        <v>5810.1135737933437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6335.2356577704768</v>
      </c>
      <c r="AQ27" s="13" t="str">
        <f t="shared" si="15"/>
        <v>N.A.</v>
      </c>
      <c r="AR27" s="14">
        <f t="shared" si="15"/>
        <v>6335.2356577704768</v>
      </c>
    </row>
    <row r="28" spans="1:44" ht="15" customHeight="1" thickBot="1" x14ac:dyDescent="0.3">
      <c r="A28" s="3" t="s">
        <v>13</v>
      </c>
      <c r="B28" s="2">
        <v>25070205</v>
      </c>
      <c r="C28" s="2">
        <v>8949645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25070205</v>
      </c>
      <c r="M28" s="13">
        <f t="shared" si="16"/>
        <v>8949645</v>
      </c>
      <c r="N28" s="14">
        <f t="shared" ref="N28:N30" si="17">L28+M28</f>
        <v>34019850</v>
      </c>
      <c r="P28" s="3" t="s">
        <v>13</v>
      </c>
      <c r="Q28" s="2">
        <v>4234</v>
      </c>
      <c r="R28" s="2">
        <v>1080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4234</v>
      </c>
      <c r="AB28" s="13">
        <f t="shared" si="18"/>
        <v>1080</v>
      </c>
      <c r="AC28" s="14">
        <f t="shared" ref="AC28:AC30" si="19">AA28+AB28</f>
        <v>5314</v>
      </c>
      <c r="AE28" s="3" t="s">
        <v>13</v>
      </c>
      <c r="AF28" s="2">
        <f t="shared" ref="AF28:AF31" si="20">IFERROR(B28/Q28, "N.A.")</f>
        <v>5921.1632026452526</v>
      </c>
      <c r="AG28" s="2">
        <f t="shared" si="15"/>
        <v>8286.7083333333339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5921.1632026452526</v>
      </c>
      <c r="AQ28" s="13">
        <f t="shared" si="15"/>
        <v>8286.7083333333339</v>
      </c>
      <c r="AR28" s="14">
        <f t="shared" si="15"/>
        <v>6401.9288671433951</v>
      </c>
    </row>
    <row r="29" spans="1:44" ht="15" customHeight="1" thickBot="1" x14ac:dyDescent="0.3">
      <c r="A29" s="3" t="s">
        <v>14</v>
      </c>
      <c r="B29" s="2">
        <v>342670340.00000006</v>
      </c>
      <c r="C29" s="2">
        <v>1787234033</v>
      </c>
      <c r="D29" s="2">
        <v>129115337.99999996</v>
      </c>
      <c r="E29" s="2">
        <v>35941150.000000015</v>
      </c>
      <c r="F29" s="2"/>
      <c r="G29" s="2">
        <v>182923210.00000009</v>
      </c>
      <c r="H29" s="2"/>
      <c r="I29" s="2">
        <v>168165160.00000003</v>
      </c>
      <c r="J29" s="2">
        <v>0</v>
      </c>
      <c r="K29" s="2"/>
      <c r="L29" s="1">
        <f t="shared" si="16"/>
        <v>471785678</v>
      </c>
      <c r="M29" s="13">
        <f t="shared" si="16"/>
        <v>2174263553</v>
      </c>
      <c r="N29" s="14">
        <f t="shared" si="17"/>
        <v>2646049231</v>
      </c>
      <c r="P29" s="3" t="s">
        <v>14</v>
      </c>
      <c r="Q29" s="2">
        <v>58567</v>
      </c>
      <c r="R29" s="2">
        <v>255571</v>
      </c>
      <c r="S29" s="2">
        <v>14532</v>
      </c>
      <c r="T29" s="2">
        <v>3722</v>
      </c>
      <c r="U29" s="2">
        <v>0</v>
      </c>
      <c r="V29" s="2">
        <v>18053</v>
      </c>
      <c r="W29" s="2">
        <v>0</v>
      </c>
      <c r="X29" s="2">
        <v>20096</v>
      </c>
      <c r="Y29" s="2">
        <v>4100</v>
      </c>
      <c r="Z29" s="2">
        <v>0</v>
      </c>
      <c r="AA29" s="1">
        <f t="shared" si="18"/>
        <v>77199</v>
      </c>
      <c r="AB29" s="13">
        <f t="shared" si="18"/>
        <v>297442</v>
      </c>
      <c r="AC29" s="14">
        <f t="shared" si="19"/>
        <v>374641</v>
      </c>
      <c r="AE29" s="3" t="s">
        <v>14</v>
      </c>
      <c r="AF29" s="2">
        <f t="shared" si="20"/>
        <v>5850.9116055116374</v>
      </c>
      <c r="AG29" s="2">
        <f t="shared" si="15"/>
        <v>6993.1018503664345</v>
      </c>
      <c r="AH29" s="2">
        <f t="shared" si="15"/>
        <v>8884.8980181668012</v>
      </c>
      <c r="AI29" s="2">
        <f t="shared" si="15"/>
        <v>9656.4078452444955</v>
      </c>
      <c r="AJ29" s="2" t="str">
        <f t="shared" si="15"/>
        <v>N.A.</v>
      </c>
      <c r="AK29" s="2">
        <f t="shared" si="15"/>
        <v>10132.565778540968</v>
      </c>
      <c r="AL29" s="2" t="str">
        <f t="shared" si="15"/>
        <v>N.A.</v>
      </c>
      <c r="AM29" s="2">
        <f t="shared" si="15"/>
        <v>8368.0911624203836</v>
      </c>
      <c r="AN29" s="2">
        <f t="shared" si="15"/>
        <v>0</v>
      </c>
      <c r="AO29" s="2" t="str">
        <f t="shared" si="15"/>
        <v>N.A.</v>
      </c>
      <c r="AP29" s="15">
        <f t="shared" si="15"/>
        <v>6111.2926074171946</v>
      </c>
      <c r="AQ29" s="13">
        <f t="shared" si="15"/>
        <v>7309.8740359465037</v>
      </c>
      <c r="AR29" s="14">
        <f t="shared" si="15"/>
        <v>7062.8928253981812</v>
      </c>
    </row>
    <row r="30" spans="1:44" ht="15" customHeight="1" thickBot="1" x14ac:dyDescent="0.3">
      <c r="A30" s="3" t="s">
        <v>15</v>
      </c>
      <c r="B30" s="2">
        <v>38056257.000000015</v>
      </c>
      <c r="C30" s="2">
        <v>291540</v>
      </c>
      <c r="D30" s="2">
        <v>883120</v>
      </c>
      <c r="E30" s="2"/>
      <c r="F30" s="2"/>
      <c r="G30" s="2">
        <v>7955300</v>
      </c>
      <c r="H30" s="2">
        <v>16540415.999999998</v>
      </c>
      <c r="I30" s="2"/>
      <c r="J30" s="2">
        <v>0</v>
      </c>
      <c r="K30" s="2"/>
      <c r="L30" s="1">
        <f t="shared" si="16"/>
        <v>55479793.000000015</v>
      </c>
      <c r="M30" s="13">
        <f t="shared" si="16"/>
        <v>8246840</v>
      </c>
      <c r="N30" s="14">
        <f t="shared" si="17"/>
        <v>63726633.000000015</v>
      </c>
      <c r="P30" s="3" t="s">
        <v>15</v>
      </c>
      <c r="Q30" s="2">
        <v>8977</v>
      </c>
      <c r="R30" s="2">
        <v>113</v>
      </c>
      <c r="S30" s="2">
        <v>332</v>
      </c>
      <c r="T30" s="2">
        <v>0</v>
      </c>
      <c r="U30" s="2">
        <v>0</v>
      </c>
      <c r="V30" s="2">
        <v>2092</v>
      </c>
      <c r="W30" s="2">
        <v>23740</v>
      </c>
      <c r="X30" s="2">
        <v>0</v>
      </c>
      <c r="Y30" s="2">
        <v>5989</v>
      </c>
      <c r="Z30" s="2">
        <v>0</v>
      </c>
      <c r="AA30" s="1">
        <f t="shared" si="18"/>
        <v>39038</v>
      </c>
      <c r="AB30" s="13">
        <f t="shared" si="18"/>
        <v>2205</v>
      </c>
      <c r="AC30" s="21">
        <f t="shared" si="19"/>
        <v>41243</v>
      </c>
      <c r="AE30" s="3" t="s">
        <v>15</v>
      </c>
      <c r="AF30" s="2">
        <f t="shared" si="20"/>
        <v>4239.3067840035665</v>
      </c>
      <c r="AG30" s="2">
        <f t="shared" si="15"/>
        <v>2580</v>
      </c>
      <c r="AH30" s="2">
        <f t="shared" si="15"/>
        <v>2660</v>
      </c>
      <c r="AI30" s="2" t="str">
        <f t="shared" si="15"/>
        <v>N.A.</v>
      </c>
      <c r="AJ30" s="2" t="str">
        <f t="shared" si="15"/>
        <v>N.A.</v>
      </c>
      <c r="AK30" s="2">
        <f t="shared" si="15"/>
        <v>3802.7246653919692</v>
      </c>
      <c r="AL30" s="2">
        <f t="shared" si="15"/>
        <v>696.73192923336137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1421.1740611711668</v>
      </c>
      <c r="AQ30" s="13">
        <f t="shared" si="15"/>
        <v>3740.063492063492</v>
      </c>
      <c r="AR30" s="14">
        <f t="shared" si="15"/>
        <v>1545.1502800475237</v>
      </c>
    </row>
    <row r="31" spans="1:44" ht="15" customHeight="1" thickBot="1" x14ac:dyDescent="0.3">
      <c r="A31" s="4" t="s">
        <v>16</v>
      </c>
      <c r="B31" s="2">
        <v>670850512.00000083</v>
      </c>
      <c r="C31" s="2">
        <v>1796475217.9999993</v>
      </c>
      <c r="D31" s="2">
        <v>243933700.00000012</v>
      </c>
      <c r="E31" s="2">
        <v>35941150.000000015</v>
      </c>
      <c r="F31" s="2">
        <v>85865339.999999985</v>
      </c>
      <c r="G31" s="2">
        <v>190878510</v>
      </c>
      <c r="H31" s="2">
        <v>349982833.99999976</v>
      </c>
      <c r="I31" s="2">
        <v>168165160.00000003</v>
      </c>
      <c r="J31" s="2">
        <v>0</v>
      </c>
      <c r="K31" s="2"/>
      <c r="L31" s="1">
        <f t="shared" ref="L31" si="21">B31+D31+F31+H31+J31</f>
        <v>1350632386.0000007</v>
      </c>
      <c r="M31" s="13">
        <f t="shared" ref="M31" si="22">C31+E31+G31+I31+K31</f>
        <v>2191460037.9999995</v>
      </c>
      <c r="N31" s="21">
        <f t="shared" ref="N31" si="23">L31+M31</f>
        <v>3542092424</v>
      </c>
      <c r="P31" s="4" t="s">
        <v>16</v>
      </c>
      <c r="Q31" s="2">
        <v>110850</v>
      </c>
      <c r="R31" s="2">
        <v>256764</v>
      </c>
      <c r="S31" s="2">
        <v>31555</v>
      </c>
      <c r="T31" s="2">
        <v>3722</v>
      </c>
      <c r="U31" s="2">
        <v>10536</v>
      </c>
      <c r="V31" s="2">
        <v>20145</v>
      </c>
      <c r="W31" s="2">
        <v>81130</v>
      </c>
      <c r="X31" s="2">
        <v>20096</v>
      </c>
      <c r="Y31" s="2">
        <v>12409</v>
      </c>
      <c r="Z31" s="2">
        <v>0</v>
      </c>
      <c r="AA31" s="1">
        <f t="shared" ref="AA31" si="24">Q31+S31+U31+W31+Y31</f>
        <v>246480</v>
      </c>
      <c r="AB31" s="13">
        <f t="shared" ref="AB31" si="25">R31+T31+V31+X31+Z31</f>
        <v>300727</v>
      </c>
      <c r="AC31" s="14">
        <f t="shared" ref="AC31" si="26">AA31+AB31</f>
        <v>547207</v>
      </c>
      <c r="AE31" s="4" t="s">
        <v>16</v>
      </c>
      <c r="AF31" s="2">
        <f t="shared" si="20"/>
        <v>6051.8765178168769</v>
      </c>
      <c r="AG31" s="2">
        <f t="shared" si="15"/>
        <v>6996.6008396815723</v>
      </c>
      <c r="AH31" s="2">
        <f t="shared" si="15"/>
        <v>7730.4294089684718</v>
      </c>
      <c r="AI31" s="2">
        <f t="shared" si="15"/>
        <v>9656.4078452444955</v>
      </c>
      <c r="AJ31" s="2">
        <f t="shared" si="15"/>
        <v>8149.709567198176</v>
      </c>
      <c r="AK31" s="2">
        <f t="shared" si="15"/>
        <v>9475.2300819061802</v>
      </c>
      <c r="AL31" s="2">
        <f t="shared" si="15"/>
        <v>4313.8522618020434</v>
      </c>
      <c r="AM31" s="2">
        <f t="shared" si="15"/>
        <v>8368.0911624203836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5479.6834875040604</v>
      </c>
      <c r="AQ31" s="13">
        <f t="shared" ref="AQ31" si="28">IFERROR(M31/AB31, "N.A.")</f>
        <v>7287.2074605871758</v>
      </c>
      <c r="AR31" s="14">
        <f t="shared" ref="AR31" si="29">IFERROR(N31/AC31, "N.A.")</f>
        <v>6473.0393141900595</v>
      </c>
    </row>
    <row r="32" spans="1:44" ht="15" customHeight="1" thickBot="1" x14ac:dyDescent="0.3">
      <c r="A32" s="5" t="s">
        <v>0</v>
      </c>
      <c r="B32" s="42">
        <f>B31+C31</f>
        <v>2467325730</v>
      </c>
      <c r="C32" s="43"/>
      <c r="D32" s="42">
        <f>D31+E31</f>
        <v>279874850.00000012</v>
      </c>
      <c r="E32" s="43"/>
      <c r="F32" s="42">
        <f>F31+G31</f>
        <v>276743850</v>
      </c>
      <c r="G32" s="43"/>
      <c r="H32" s="42">
        <f>H31+I31</f>
        <v>518147993.99999976</v>
      </c>
      <c r="I32" s="43"/>
      <c r="J32" s="42">
        <f>J31+K31</f>
        <v>0</v>
      </c>
      <c r="K32" s="43"/>
      <c r="L32" s="42">
        <f>L31+M31</f>
        <v>3542092424</v>
      </c>
      <c r="M32" s="46"/>
      <c r="N32" s="22">
        <f>B32+D32+F32+H32+J32</f>
        <v>3542092424</v>
      </c>
      <c r="P32" s="5" t="s">
        <v>0</v>
      </c>
      <c r="Q32" s="42">
        <f>Q31+R31</f>
        <v>367614</v>
      </c>
      <c r="R32" s="43"/>
      <c r="S32" s="42">
        <f>S31+T31</f>
        <v>35277</v>
      </c>
      <c r="T32" s="43"/>
      <c r="U32" s="42">
        <f>U31+V31</f>
        <v>30681</v>
      </c>
      <c r="V32" s="43"/>
      <c r="W32" s="42">
        <f>W31+X31</f>
        <v>101226</v>
      </c>
      <c r="X32" s="43"/>
      <c r="Y32" s="42">
        <f>Y31+Z31</f>
        <v>12409</v>
      </c>
      <c r="Z32" s="43"/>
      <c r="AA32" s="42">
        <f>AA31+AB31</f>
        <v>547207</v>
      </c>
      <c r="AB32" s="43"/>
      <c r="AC32" s="23">
        <f>Q32+S32+U32+W32+Y32</f>
        <v>547207</v>
      </c>
      <c r="AE32" s="5" t="s">
        <v>0</v>
      </c>
      <c r="AF32" s="44">
        <f>IFERROR(B32/Q32,"N.A.")</f>
        <v>6711.7295043170279</v>
      </c>
      <c r="AG32" s="45"/>
      <c r="AH32" s="44">
        <f>IFERROR(D32/S32,"N.A.")</f>
        <v>7933.6352297531002</v>
      </c>
      <c r="AI32" s="45"/>
      <c r="AJ32" s="44">
        <f>IFERROR(F32/U32,"N.A.")</f>
        <v>9020.0400899579545</v>
      </c>
      <c r="AK32" s="45"/>
      <c r="AL32" s="44">
        <f>IFERROR(H32/W32,"N.A.")</f>
        <v>5118.7243791120836</v>
      </c>
      <c r="AM32" s="45"/>
      <c r="AN32" s="44">
        <f>IFERROR(J32/Y32,"N.A.")</f>
        <v>0</v>
      </c>
      <c r="AO32" s="45"/>
      <c r="AP32" s="44">
        <f>IFERROR(L32/AA32,"N.A.")</f>
        <v>6473.0393141900595</v>
      </c>
      <c r="AQ32" s="45"/>
      <c r="AR32" s="16">
        <f>IFERROR(N32/AC32, "N.A.")</f>
        <v>6473.0393141900595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24132030.000000004</v>
      </c>
      <c r="C39" s="2"/>
      <c r="D39" s="2">
        <v>5868980.0000000019</v>
      </c>
      <c r="E39" s="2"/>
      <c r="F39" s="2">
        <v>14868670.000000002</v>
      </c>
      <c r="G39" s="2"/>
      <c r="H39" s="2">
        <v>168840271.00000003</v>
      </c>
      <c r="I39" s="2"/>
      <c r="J39" s="2">
        <v>0</v>
      </c>
      <c r="K39" s="2"/>
      <c r="L39" s="1">
        <f>B39+D39+F39+H39+J39</f>
        <v>213709951.00000003</v>
      </c>
      <c r="M39" s="13">
        <f>C39+E39+G39+I39+K39</f>
        <v>0</v>
      </c>
      <c r="N39" s="14">
        <f>L39+M39</f>
        <v>213709951.00000003</v>
      </c>
      <c r="P39" s="3" t="s">
        <v>12</v>
      </c>
      <c r="Q39" s="2">
        <v>6467</v>
      </c>
      <c r="R39" s="2">
        <v>0</v>
      </c>
      <c r="S39" s="2">
        <v>1213</v>
      </c>
      <c r="T39" s="2">
        <v>0</v>
      </c>
      <c r="U39" s="2">
        <v>2588</v>
      </c>
      <c r="V39" s="2">
        <v>0</v>
      </c>
      <c r="W39" s="2">
        <v>48462</v>
      </c>
      <c r="X39" s="2">
        <v>0</v>
      </c>
      <c r="Y39" s="2">
        <v>7850</v>
      </c>
      <c r="Z39" s="2">
        <v>0</v>
      </c>
      <c r="AA39" s="1">
        <f>Q39+S39+U39+W39+Y39</f>
        <v>66580</v>
      </c>
      <c r="AB39" s="13">
        <f>R39+T39+V39+X39+Z39</f>
        <v>0</v>
      </c>
      <c r="AC39" s="14">
        <f>AA39+AB39</f>
        <v>66580</v>
      </c>
      <c r="AE39" s="3" t="s">
        <v>12</v>
      </c>
      <c r="AF39" s="2">
        <f>IFERROR(B39/Q39, "N.A.")</f>
        <v>3731.5648677903205</v>
      </c>
      <c r="AG39" s="2" t="str">
        <f t="shared" ref="AG39:AR43" si="30">IFERROR(C39/R39, "N.A.")</f>
        <v>N.A.</v>
      </c>
      <c r="AH39" s="2">
        <f t="shared" si="30"/>
        <v>4838.400659521848</v>
      </c>
      <c r="AI39" s="2" t="str">
        <f t="shared" si="30"/>
        <v>N.A.</v>
      </c>
      <c r="AJ39" s="2">
        <f t="shared" si="30"/>
        <v>5745.2357032457503</v>
      </c>
      <c r="AK39" s="2" t="str">
        <f t="shared" si="30"/>
        <v>N.A.</v>
      </c>
      <c r="AL39" s="2">
        <f t="shared" si="30"/>
        <v>3483.9724113738607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3209.8220336437371</v>
      </c>
      <c r="AQ39" s="13" t="str">
        <f t="shared" si="30"/>
        <v>N.A.</v>
      </c>
      <c r="AR39" s="14">
        <f t="shared" si="30"/>
        <v>3209.8220336437371</v>
      </c>
    </row>
    <row r="40" spans="1:44" ht="15" customHeight="1" thickBot="1" x14ac:dyDescent="0.3">
      <c r="A40" s="3" t="s">
        <v>13</v>
      </c>
      <c r="B40" s="2">
        <v>145391596.99999988</v>
      </c>
      <c r="C40" s="2">
        <v>423120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145391596.99999988</v>
      </c>
      <c r="M40" s="13">
        <f t="shared" si="31"/>
        <v>423120</v>
      </c>
      <c r="N40" s="14">
        <f t="shared" ref="N40:N42" si="32">L40+M40</f>
        <v>145814716.99999988</v>
      </c>
      <c r="P40" s="3" t="s">
        <v>13</v>
      </c>
      <c r="Q40" s="2">
        <v>35454</v>
      </c>
      <c r="R40" s="2">
        <v>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35454</v>
      </c>
      <c r="AB40" s="13">
        <f t="shared" si="33"/>
        <v>82</v>
      </c>
      <c r="AC40" s="14">
        <f t="shared" ref="AC40:AC42" si="34">AA40+AB40</f>
        <v>35536</v>
      </c>
      <c r="AE40" s="3" t="s">
        <v>13</v>
      </c>
      <c r="AF40" s="2">
        <f t="shared" ref="AF40:AF43" si="35">IFERROR(B40/Q40, "N.A.")</f>
        <v>4100.8517233598432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4100.8517233598432</v>
      </c>
      <c r="AQ40" s="13">
        <f t="shared" si="30"/>
        <v>5160</v>
      </c>
      <c r="AR40" s="14">
        <f t="shared" si="30"/>
        <v>4103.2957282755478</v>
      </c>
    </row>
    <row r="41" spans="1:44" ht="15" customHeight="1" thickBot="1" x14ac:dyDescent="0.3">
      <c r="A41" s="3" t="s">
        <v>14</v>
      </c>
      <c r="B41" s="2">
        <v>161727580.99999994</v>
      </c>
      <c r="C41" s="2">
        <v>1091039245.0000005</v>
      </c>
      <c r="D41" s="2">
        <v>19111192</v>
      </c>
      <c r="E41" s="2">
        <v>25096300</v>
      </c>
      <c r="F41" s="2"/>
      <c r="G41" s="2">
        <v>43379010.000000007</v>
      </c>
      <c r="H41" s="2"/>
      <c r="I41" s="2">
        <v>51906694.999999993</v>
      </c>
      <c r="J41" s="2">
        <v>0</v>
      </c>
      <c r="K41" s="2"/>
      <c r="L41" s="1">
        <f t="shared" si="31"/>
        <v>180838772.99999994</v>
      </c>
      <c r="M41" s="13">
        <f t="shared" si="31"/>
        <v>1211421250.0000005</v>
      </c>
      <c r="N41" s="14">
        <f t="shared" si="32"/>
        <v>1392260023.0000005</v>
      </c>
      <c r="P41" s="3" t="s">
        <v>14</v>
      </c>
      <c r="Q41" s="2">
        <v>36894</v>
      </c>
      <c r="R41" s="2">
        <v>153809</v>
      </c>
      <c r="S41" s="2">
        <v>5003</v>
      </c>
      <c r="T41" s="2">
        <v>1829</v>
      </c>
      <c r="U41" s="2">
        <v>0</v>
      </c>
      <c r="V41" s="2">
        <v>7910</v>
      </c>
      <c r="W41" s="2">
        <v>0</v>
      </c>
      <c r="X41" s="2">
        <v>11193</v>
      </c>
      <c r="Y41" s="2">
        <v>9664</v>
      </c>
      <c r="Z41" s="2">
        <v>0</v>
      </c>
      <c r="AA41" s="1">
        <f t="shared" si="33"/>
        <v>51561</v>
      </c>
      <c r="AB41" s="13">
        <f t="shared" si="33"/>
        <v>174741</v>
      </c>
      <c r="AC41" s="14">
        <f t="shared" si="34"/>
        <v>226302</v>
      </c>
      <c r="AE41" s="3" t="s">
        <v>14</v>
      </c>
      <c r="AF41" s="2">
        <f t="shared" si="35"/>
        <v>4383.5740499810254</v>
      </c>
      <c r="AG41" s="2">
        <f t="shared" si="30"/>
        <v>7093.4681650618659</v>
      </c>
      <c r="AH41" s="2">
        <f t="shared" si="30"/>
        <v>3819.9464321407154</v>
      </c>
      <c r="AI41" s="2">
        <f t="shared" si="30"/>
        <v>13721.323127392017</v>
      </c>
      <c r="AJ41" s="2" t="str">
        <f t="shared" si="30"/>
        <v>N.A.</v>
      </c>
      <c r="AK41" s="2">
        <f t="shared" si="30"/>
        <v>5484.0720606826808</v>
      </c>
      <c r="AL41" s="2" t="str">
        <f t="shared" si="30"/>
        <v>N.A.</v>
      </c>
      <c r="AM41" s="2">
        <f t="shared" si="30"/>
        <v>4637.4247297418024</v>
      </c>
      <c r="AN41" s="2">
        <f t="shared" si="30"/>
        <v>0</v>
      </c>
      <c r="AO41" s="2" t="str">
        <f t="shared" si="30"/>
        <v>N.A.</v>
      </c>
      <c r="AP41" s="15">
        <f t="shared" si="30"/>
        <v>3507.2782335486113</v>
      </c>
      <c r="AQ41" s="13">
        <f t="shared" si="30"/>
        <v>6932.6674907434463</v>
      </c>
      <c r="AR41" s="14">
        <f t="shared" si="30"/>
        <v>6152.2214695407047</v>
      </c>
    </row>
    <row r="42" spans="1:44" ht="15" customHeight="1" thickBot="1" x14ac:dyDescent="0.3">
      <c r="A42" s="3" t="s">
        <v>15</v>
      </c>
      <c r="B42" s="2">
        <v>705415</v>
      </c>
      <c r="C42" s="2"/>
      <c r="D42" s="2"/>
      <c r="E42" s="2"/>
      <c r="F42" s="2"/>
      <c r="G42" s="2"/>
      <c r="H42" s="2">
        <v>830490.00000000012</v>
      </c>
      <c r="I42" s="2"/>
      <c r="J42" s="2">
        <v>0</v>
      </c>
      <c r="K42" s="2"/>
      <c r="L42" s="1">
        <f t="shared" si="31"/>
        <v>1535905</v>
      </c>
      <c r="M42" s="13">
        <f t="shared" si="31"/>
        <v>0</v>
      </c>
      <c r="N42" s="14">
        <f t="shared" si="32"/>
        <v>1535905</v>
      </c>
      <c r="P42" s="3" t="s">
        <v>15</v>
      </c>
      <c r="Q42" s="2">
        <v>307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753</v>
      </c>
      <c r="X42" s="2">
        <v>0</v>
      </c>
      <c r="Y42" s="2">
        <v>845</v>
      </c>
      <c r="Z42" s="2">
        <v>0</v>
      </c>
      <c r="AA42" s="1">
        <f t="shared" si="33"/>
        <v>1905</v>
      </c>
      <c r="AB42" s="13">
        <f t="shared" si="33"/>
        <v>0</v>
      </c>
      <c r="AC42" s="14">
        <f t="shared" si="34"/>
        <v>1905</v>
      </c>
      <c r="AE42" s="3" t="s">
        <v>15</v>
      </c>
      <c r="AF42" s="2">
        <f t="shared" si="35"/>
        <v>2297.7687296416939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1102.9083665338646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806.24934383202094</v>
      </c>
      <c r="AQ42" s="13" t="str">
        <f t="shared" si="30"/>
        <v>N.A.</v>
      </c>
      <c r="AR42" s="14">
        <f t="shared" si="30"/>
        <v>806.24934383202094</v>
      </c>
    </row>
    <row r="43" spans="1:44" ht="15" customHeight="1" thickBot="1" x14ac:dyDescent="0.3">
      <c r="A43" s="4" t="s">
        <v>16</v>
      </c>
      <c r="B43" s="2">
        <v>331956623.00000006</v>
      </c>
      <c r="C43" s="2">
        <v>1091462365</v>
      </c>
      <c r="D43" s="2">
        <v>24980172.000000004</v>
      </c>
      <c r="E43" s="2">
        <v>25096300</v>
      </c>
      <c r="F43" s="2">
        <v>14868670.000000002</v>
      </c>
      <c r="G43" s="2">
        <v>43379010.000000007</v>
      </c>
      <c r="H43" s="2">
        <v>169670761</v>
      </c>
      <c r="I43" s="2">
        <v>51906694.999999993</v>
      </c>
      <c r="J43" s="2">
        <v>0</v>
      </c>
      <c r="K43" s="2"/>
      <c r="L43" s="1">
        <f t="shared" ref="L43" si="36">B43+D43+F43+H43+J43</f>
        <v>541476226</v>
      </c>
      <c r="M43" s="13">
        <f t="shared" ref="M43" si="37">C43+E43+G43+I43+K43</f>
        <v>1211844370</v>
      </c>
      <c r="N43" s="21">
        <f t="shared" ref="N43" si="38">L43+M43</f>
        <v>1753320596</v>
      </c>
      <c r="P43" s="4" t="s">
        <v>16</v>
      </c>
      <c r="Q43" s="2">
        <v>79122</v>
      </c>
      <c r="R43" s="2">
        <v>153891</v>
      </c>
      <c r="S43" s="2">
        <v>6216</v>
      </c>
      <c r="T43" s="2">
        <v>1829</v>
      </c>
      <c r="U43" s="2">
        <v>2588</v>
      </c>
      <c r="V43" s="2">
        <v>7910</v>
      </c>
      <c r="W43" s="2">
        <v>49215</v>
      </c>
      <c r="X43" s="2">
        <v>11193</v>
      </c>
      <c r="Y43" s="2">
        <v>18359</v>
      </c>
      <c r="Z43" s="2">
        <v>0</v>
      </c>
      <c r="AA43" s="1">
        <f t="shared" ref="AA43" si="39">Q43+S43+U43+W43+Y43</f>
        <v>155500</v>
      </c>
      <c r="AB43" s="13">
        <f t="shared" ref="AB43" si="40">R43+T43+V43+X43+Z43</f>
        <v>174823</v>
      </c>
      <c r="AC43" s="21">
        <f t="shared" ref="AC43" si="41">AA43+AB43</f>
        <v>330323</v>
      </c>
      <c r="AE43" s="4" t="s">
        <v>16</v>
      </c>
      <c r="AF43" s="2">
        <f t="shared" si="35"/>
        <v>4195.5034377290776</v>
      </c>
      <c r="AG43" s="2">
        <f t="shared" si="30"/>
        <v>7092.4379268443245</v>
      </c>
      <c r="AH43" s="2">
        <f t="shared" si="30"/>
        <v>4018.6891891891896</v>
      </c>
      <c r="AI43" s="2">
        <f t="shared" si="30"/>
        <v>13721.323127392017</v>
      </c>
      <c r="AJ43" s="2">
        <f t="shared" si="30"/>
        <v>5745.2357032457503</v>
      </c>
      <c r="AK43" s="2">
        <f t="shared" si="30"/>
        <v>5484.0720606826808</v>
      </c>
      <c r="AL43" s="2">
        <f t="shared" si="30"/>
        <v>3447.5416234887739</v>
      </c>
      <c r="AM43" s="2">
        <f t="shared" si="30"/>
        <v>4637.4247297418024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3482.1622250803857</v>
      </c>
      <c r="AQ43" s="13">
        <f t="shared" ref="AQ43" si="43">IFERROR(M43/AB43, "N.A.")</f>
        <v>6931.8360284401942</v>
      </c>
      <c r="AR43" s="14">
        <f t="shared" ref="AR43" si="44">IFERROR(N43/AC43, "N.A.")</f>
        <v>5307.8974095052417</v>
      </c>
    </row>
    <row r="44" spans="1:44" ht="15" customHeight="1" thickBot="1" x14ac:dyDescent="0.3">
      <c r="A44" s="5" t="s">
        <v>0</v>
      </c>
      <c r="B44" s="42">
        <f>B43+C43</f>
        <v>1423418988</v>
      </c>
      <c r="C44" s="43"/>
      <c r="D44" s="42">
        <f>D43+E43</f>
        <v>50076472</v>
      </c>
      <c r="E44" s="43"/>
      <c r="F44" s="42">
        <f>F43+G43</f>
        <v>58247680.000000007</v>
      </c>
      <c r="G44" s="43"/>
      <c r="H44" s="42">
        <f>H43+I43</f>
        <v>221577456</v>
      </c>
      <c r="I44" s="43"/>
      <c r="J44" s="42">
        <f>J43+K43</f>
        <v>0</v>
      </c>
      <c r="K44" s="43"/>
      <c r="L44" s="42">
        <f>L43+M43</f>
        <v>1753320596</v>
      </c>
      <c r="M44" s="46"/>
      <c r="N44" s="22">
        <f>B44+D44+F44+H44+J44</f>
        <v>1753320596</v>
      </c>
      <c r="P44" s="5" t="s">
        <v>0</v>
      </c>
      <c r="Q44" s="42">
        <f>Q43+R43</f>
        <v>233013</v>
      </c>
      <c r="R44" s="43"/>
      <c r="S44" s="42">
        <f>S43+T43</f>
        <v>8045</v>
      </c>
      <c r="T44" s="43"/>
      <c r="U44" s="42">
        <f>U43+V43</f>
        <v>10498</v>
      </c>
      <c r="V44" s="43"/>
      <c r="W44" s="42">
        <f>W43+X43</f>
        <v>60408</v>
      </c>
      <c r="X44" s="43"/>
      <c r="Y44" s="42">
        <f>Y43+Z43</f>
        <v>18359</v>
      </c>
      <c r="Z44" s="43"/>
      <c r="AA44" s="42">
        <f>AA43+AB43</f>
        <v>330323</v>
      </c>
      <c r="AB44" s="46"/>
      <c r="AC44" s="22">
        <f>Q44+S44+U44+W44+Y44</f>
        <v>330323</v>
      </c>
      <c r="AE44" s="5" t="s">
        <v>0</v>
      </c>
      <c r="AF44" s="44">
        <f>IFERROR(B44/Q44,"N.A.")</f>
        <v>6108.7535373562851</v>
      </c>
      <c r="AG44" s="45"/>
      <c r="AH44" s="44">
        <f>IFERROR(D44/S44,"N.A.")</f>
        <v>6224.5459291485395</v>
      </c>
      <c r="AI44" s="45"/>
      <c r="AJ44" s="44">
        <f>IFERROR(F44/U44,"N.A.")</f>
        <v>5548.4549437988198</v>
      </c>
      <c r="AK44" s="45"/>
      <c r="AL44" s="44">
        <f>IFERROR(H44/W44,"N.A.")</f>
        <v>3668.015097338101</v>
      </c>
      <c r="AM44" s="45"/>
      <c r="AN44" s="44">
        <f>IFERROR(J44/Y44,"N.A.")</f>
        <v>0</v>
      </c>
      <c r="AO44" s="45"/>
      <c r="AP44" s="44">
        <f>IFERROR(L44/AA44,"N.A.")</f>
        <v>5307.8974095052417</v>
      </c>
      <c r="AQ44" s="45"/>
      <c r="AR44" s="16">
        <f>IFERROR(N44/AC44, "N.A.")</f>
        <v>5307.8974095052417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15890865.000000002</v>
      </c>
      <c r="C15" s="2"/>
      <c r="D15" s="2">
        <v>489000</v>
      </c>
      <c r="E15" s="2"/>
      <c r="F15" s="2">
        <v>6042580.0000000009</v>
      </c>
      <c r="G15" s="2"/>
      <c r="H15" s="2">
        <v>6255214</v>
      </c>
      <c r="I15" s="2"/>
      <c r="J15" s="2"/>
      <c r="K15" s="2"/>
      <c r="L15" s="1">
        <f>B15+D15+F15+H15+J15</f>
        <v>28677659.000000004</v>
      </c>
      <c r="M15" s="13">
        <f>C15+E15+G15+I15+K15</f>
        <v>0</v>
      </c>
      <c r="N15" s="14">
        <f>L15+M15</f>
        <v>28677659.000000004</v>
      </c>
      <c r="P15" s="3" t="s">
        <v>12</v>
      </c>
      <c r="Q15" s="2">
        <v>3702</v>
      </c>
      <c r="R15" s="2">
        <v>0</v>
      </c>
      <c r="S15" s="2">
        <v>163</v>
      </c>
      <c r="T15" s="2">
        <v>0</v>
      </c>
      <c r="U15" s="2">
        <v>810</v>
      </c>
      <c r="V15" s="2">
        <v>0</v>
      </c>
      <c r="W15" s="2">
        <v>3194</v>
      </c>
      <c r="X15" s="2">
        <v>0</v>
      </c>
      <c r="Y15" s="2">
        <v>0</v>
      </c>
      <c r="Z15" s="2">
        <v>0</v>
      </c>
      <c r="AA15" s="1">
        <f>Q15+S15+U15+W15+Y15</f>
        <v>7869</v>
      </c>
      <c r="AB15" s="13">
        <f>R15+T15+V15+X15+Z15</f>
        <v>0</v>
      </c>
      <c r="AC15" s="14">
        <f>AA15+AB15</f>
        <v>7869</v>
      </c>
      <c r="AE15" s="3" t="s">
        <v>12</v>
      </c>
      <c r="AF15" s="2">
        <f>IFERROR(B15/Q15, "N.A.")</f>
        <v>4292.508103727715</v>
      </c>
      <c r="AG15" s="2" t="str">
        <f t="shared" ref="AG15:AR19" si="0">IFERROR(C15/R15, "N.A.")</f>
        <v>N.A.</v>
      </c>
      <c r="AH15" s="2">
        <f t="shared" si="0"/>
        <v>3000</v>
      </c>
      <c r="AI15" s="2" t="str">
        <f t="shared" si="0"/>
        <v>N.A.</v>
      </c>
      <c r="AJ15" s="2">
        <f t="shared" si="0"/>
        <v>7459.9753086419769</v>
      </c>
      <c r="AK15" s="2" t="str">
        <f t="shared" si="0"/>
        <v>N.A.</v>
      </c>
      <c r="AL15" s="2">
        <f t="shared" si="0"/>
        <v>1958.4264245460238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3644.3841657135599</v>
      </c>
      <c r="AQ15" s="13" t="str">
        <f t="shared" si="0"/>
        <v>N.A.</v>
      </c>
      <c r="AR15" s="14">
        <f t="shared" si="0"/>
        <v>3644.3841657135599</v>
      </c>
    </row>
    <row r="16" spans="1:44" ht="15" customHeight="1" thickBot="1" x14ac:dyDescent="0.3">
      <c r="A16" s="3" t="s">
        <v>13</v>
      </c>
      <c r="B16" s="2">
        <v>2345392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2345392</v>
      </c>
      <c r="M16" s="13">
        <f t="shared" si="1"/>
        <v>0</v>
      </c>
      <c r="N16" s="14">
        <f t="shared" ref="N16:N18" si="2">L16+M16</f>
        <v>2345392</v>
      </c>
      <c r="P16" s="3" t="s">
        <v>13</v>
      </c>
      <c r="Q16" s="2">
        <v>1253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1253</v>
      </c>
      <c r="AB16" s="13">
        <f t="shared" si="3"/>
        <v>0</v>
      </c>
      <c r="AC16" s="14">
        <f t="shared" ref="AC16:AC18" si="4">AA16+AB16</f>
        <v>1253</v>
      </c>
      <c r="AE16" s="3" t="s">
        <v>13</v>
      </c>
      <c r="AF16" s="2">
        <f t="shared" ref="AF16:AF19" si="5">IFERROR(B16/Q16, "N.A.")</f>
        <v>1871.8212290502793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1871.8212290502793</v>
      </c>
      <c r="AQ16" s="13" t="str">
        <f t="shared" si="0"/>
        <v>N.A.</v>
      </c>
      <c r="AR16" s="14">
        <f t="shared" si="0"/>
        <v>1871.8212290502793</v>
      </c>
    </row>
    <row r="17" spans="1:44" ht="15" customHeight="1" thickBot="1" x14ac:dyDescent="0.3">
      <c r="A17" s="3" t="s">
        <v>14</v>
      </c>
      <c r="B17" s="2">
        <v>19097420</v>
      </c>
      <c r="C17" s="2">
        <v>99189109.999999985</v>
      </c>
      <c r="D17" s="2">
        <v>5448240</v>
      </c>
      <c r="E17" s="2"/>
      <c r="F17" s="2"/>
      <c r="G17" s="2">
        <v>3429360</v>
      </c>
      <c r="H17" s="2"/>
      <c r="I17" s="2">
        <v>9085190</v>
      </c>
      <c r="J17" s="2">
        <v>0</v>
      </c>
      <c r="K17" s="2"/>
      <c r="L17" s="1">
        <f t="shared" si="1"/>
        <v>24545660</v>
      </c>
      <c r="M17" s="13">
        <f t="shared" si="1"/>
        <v>111703659.99999999</v>
      </c>
      <c r="N17" s="14">
        <f t="shared" si="2"/>
        <v>136249320</v>
      </c>
      <c r="P17" s="3" t="s">
        <v>14</v>
      </c>
      <c r="Q17" s="2">
        <v>5235</v>
      </c>
      <c r="R17" s="2">
        <v>14321</v>
      </c>
      <c r="S17" s="2">
        <v>788</v>
      </c>
      <c r="T17" s="2">
        <v>0</v>
      </c>
      <c r="U17" s="2">
        <v>0</v>
      </c>
      <c r="V17" s="2">
        <v>1496</v>
      </c>
      <c r="W17" s="2">
        <v>0</v>
      </c>
      <c r="X17" s="2">
        <v>2001</v>
      </c>
      <c r="Y17" s="2">
        <v>1156</v>
      </c>
      <c r="Z17" s="2">
        <v>0</v>
      </c>
      <c r="AA17" s="1">
        <f t="shared" si="3"/>
        <v>7179</v>
      </c>
      <c r="AB17" s="13">
        <f t="shared" si="3"/>
        <v>17818</v>
      </c>
      <c r="AC17" s="14">
        <f t="shared" si="4"/>
        <v>24997</v>
      </c>
      <c r="AE17" s="3" t="s">
        <v>14</v>
      </c>
      <c r="AF17" s="2">
        <f t="shared" si="5"/>
        <v>3648.0267430754539</v>
      </c>
      <c r="AG17" s="2">
        <f t="shared" si="0"/>
        <v>6926.130158508483</v>
      </c>
      <c r="AH17" s="2">
        <f t="shared" si="0"/>
        <v>6914.0101522842642</v>
      </c>
      <c r="AI17" s="2" t="str">
        <f t="shared" si="0"/>
        <v>N.A.</v>
      </c>
      <c r="AJ17" s="2" t="str">
        <f t="shared" si="0"/>
        <v>N.A.</v>
      </c>
      <c r="AK17" s="2">
        <f t="shared" si="0"/>
        <v>2292.3529411764707</v>
      </c>
      <c r="AL17" s="2" t="str">
        <f t="shared" si="0"/>
        <v>N.A.</v>
      </c>
      <c r="AM17" s="2">
        <f t="shared" si="0"/>
        <v>4540.3248375812091</v>
      </c>
      <c r="AN17" s="2">
        <f t="shared" si="0"/>
        <v>0</v>
      </c>
      <c r="AO17" s="2" t="str">
        <f t="shared" si="0"/>
        <v>N.A.</v>
      </c>
      <c r="AP17" s="15">
        <f t="shared" si="0"/>
        <v>3419.0917955146956</v>
      </c>
      <c r="AQ17" s="13">
        <f t="shared" si="0"/>
        <v>6269.146930070714</v>
      </c>
      <c r="AR17" s="14">
        <f t="shared" si="0"/>
        <v>5450.6268752250271</v>
      </c>
    </row>
    <row r="18" spans="1:44" ht="15" customHeight="1" thickBot="1" x14ac:dyDescent="0.3">
      <c r="A18" s="3" t="s">
        <v>15</v>
      </c>
      <c r="B18" s="2">
        <v>2546288</v>
      </c>
      <c r="C18" s="2"/>
      <c r="D18" s="2"/>
      <c r="E18" s="2"/>
      <c r="F18" s="2"/>
      <c r="G18" s="2"/>
      <c r="H18" s="2">
        <v>109500.00000000001</v>
      </c>
      <c r="I18" s="2"/>
      <c r="J18" s="2">
        <v>0</v>
      </c>
      <c r="K18" s="2"/>
      <c r="L18" s="1">
        <f t="shared" si="1"/>
        <v>2655788</v>
      </c>
      <c r="M18" s="13">
        <f t="shared" si="1"/>
        <v>0</v>
      </c>
      <c r="N18" s="14">
        <f t="shared" si="2"/>
        <v>2655788</v>
      </c>
      <c r="P18" s="3" t="s">
        <v>15</v>
      </c>
      <c r="Q18" s="2">
        <v>712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7810</v>
      </c>
      <c r="X18" s="2">
        <v>0</v>
      </c>
      <c r="Y18" s="2">
        <v>2135</v>
      </c>
      <c r="Z18" s="2">
        <v>0</v>
      </c>
      <c r="AA18" s="1">
        <f t="shared" si="3"/>
        <v>10657</v>
      </c>
      <c r="AB18" s="13">
        <f t="shared" si="3"/>
        <v>0</v>
      </c>
      <c r="AC18" s="21">
        <f t="shared" si="4"/>
        <v>10657</v>
      </c>
      <c r="AE18" s="3" t="s">
        <v>15</v>
      </c>
      <c r="AF18" s="2">
        <f t="shared" si="5"/>
        <v>3576.2471910112358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14.020486555697826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249.20596790841699</v>
      </c>
      <c r="AQ18" s="13" t="str">
        <f t="shared" si="0"/>
        <v>N.A.</v>
      </c>
      <c r="AR18" s="14">
        <f t="shared" si="0"/>
        <v>249.20596790841699</v>
      </c>
    </row>
    <row r="19" spans="1:44" ht="15" customHeight="1" thickBot="1" x14ac:dyDescent="0.3">
      <c r="A19" s="4" t="s">
        <v>16</v>
      </c>
      <c r="B19" s="2">
        <v>39879965</v>
      </c>
      <c r="C19" s="2">
        <v>99189109.999999985</v>
      </c>
      <c r="D19" s="2">
        <v>5937240</v>
      </c>
      <c r="E19" s="2"/>
      <c r="F19" s="2">
        <v>6042580.0000000009</v>
      </c>
      <c r="G19" s="2">
        <v>3429360</v>
      </c>
      <c r="H19" s="2">
        <v>6364713.9999999991</v>
      </c>
      <c r="I19" s="2">
        <v>9085190</v>
      </c>
      <c r="J19" s="2">
        <v>0</v>
      </c>
      <c r="K19" s="2"/>
      <c r="L19" s="1">
        <f t="shared" ref="L19" si="6">B19+D19+F19+H19+J19</f>
        <v>58224499</v>
      </c>
      <c r="M19" s="13">
        <f t="shared" ref="M19" si="7">C19+E19+G19+I19+K19</f>
        <v>111703659.99999999</v>
      </c>
      <c r="N19" s="21">
        <f t="shared" ref="N19" si="8">L19+M19</f>
        <v>169928159</v>
      </c>
      <c r="P19" s="4" t="s">
        <v>16</v>
      </c>
      <c r="Q19" s="2">
        <v>10902</v>
      </c>
      <c r="R19" s="2">
        <v>14321</v>
      </c>
      <c r="S19" s="2">
        <v>951</v>
      </c>
      <c r="T19" s="2">
        <v>0</v>
      </c>
      <c r="U19" s="2">
        <v>810</v>
      </c>
      <c r="V19" s="2">
        <v>1496</v>
      </c>
      <c r="W19" s="2">
        <v>11004</v>
      </c>
      <c r="X19" s="2">
        <v>2001</v>
      </c>
      <c r="Y19" s="2">
        <v>3291</v>
      </c>
      <c r="Z19" s="2">
        <v>0</v>
      </c>
      <c r="AA19" s="1">
        <f t="shared" ref="AA19" si="9">Q19+S19+U19+W19+Y19</f>
        <v>26958</v>
      </c>
      <c r="AB19" s="13">
        <f t="shared" ref="AB19" si="10">R19+T19+V19+X19+Z19</f>
        <v>17818</v>
      </c>
      <c r="AC19" s="14">
        <f t="shared" ref="AC19" si="11">AA19+AB19</f>
        <v>44776</v>
      </c>
      <c r="AE19" s="4" t="s">
        <v>16</v>
      </c>
      <c r="AF19" s="2">
        <f t="shared" si="5"/>
        <v>3658.0411851036506</v>
      </c>
      <c r="AG19" s="2">
        <f t="shared" si="0"/>
        <v>6926.130158508483</v>
      </c>
      <c r="AH19" s="2">
        <f t="shared" si="0"/>
        <v>6243.1545741324917</v>
      </c>
      <c r="AI19" s="2" t="str">
        <f t="shared" si="0"/>
        <v>N.A.</v>
      </c>
      <c r="AJ19" s="2">
        <f t="shared" si="0"/>
        <v>7459.9753086419769</v>
      </c>
      <c r="AK19" s="2">
        <f t="shared" si="0"/>
        <v>2292.3529411764707</v>
      </c>
      <c r="AL19" s="2">
        <f t="shared" si="0"/>
        <v>578.40003635041796</v>
      </c>
      <c r="AM19" s="2">
        <f t="shared" si="0"/>
        <v>4540.3248375812091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2159.8226500482233</v>
      </c>
      <c r="AQ19" s="13">
        <f t="shared" ref="AQ19" si="13">IFERROR(M19/AB19, "N.A.")</f>
        <v>6269.146930070714</v>
      </c>
      <c r="AR19" s="14">
        <f t="shared" ref="AR19" si="14">IFERROR(N19/AC19, "N.A.")</f>
        <v>3795.0723378595676</v>
      </c>
    </row>
    <row r="20" spans="1:44" ht="15" customHeight="1" thickBot="1" x14ac:dyDescent="0.3">
      <c r="A20" s="5" t="s">
        <v>0</v>
      </c>
      <c r="B20" s="42">
        <f>B19+C19</f>
        <v>139069075</v>
      </c>
      <c r="C20" s="43"/>
      <c r="D20" s="42">
        <f>D19+E19</f>
        <v>5937240</v>
      </c>
      <c r="E20" s="43"/>
      <c r="F20" s="42">
        <f>F19+G19</f>
        <v>9471940</v>
      </c>
      <c r="G20" s="43"/>
      <c r="H20" s="42">
        <f>H19+I19</f>
        <v>15449904</v>
      </c>
      <c r="I20" s="43"/>
      <c r="J20" s="42">
        <f>J19+K19</f>
        <v>0</v>
      </c>
      <c r="K20" s="43"/>
      <c r="L20" s="42">
        <f>L19+M19</f>
        <v>169928159</v>
      </c>
      <c r="M20" s="46"/>
      <c r="N20" s="22">
        <f>B20+D20+F20+H20+J20</f>
        <v>169928159</v>
      </c>
      <c r="P20" s="5" t="s">
        <v>0</v>
      </c>
      <c r="Q20" s="42">
        <f>Q19+R19</f>
        <v>25223</v>
      </c>
      <c r="R20" s="43"/>
      <c r="S20" s="42">
        <f>S19+T19</f>
        <v>951</v>
      </c>
      <c r="T20" s="43"/>
      <c r="U20" s="42">
        <f>U19+V19</f>
        <v>2306</v>
      </c>
      <c r="V20" s="43"/>
      <c r="W20" s="42">
        <f>W19+X19</f>
        <v>13005</v>
      </c>
      <c r="X20" s="43"/>
      <c r="Y20" s="42">
        <f>Y19+Z19</f>
        <v>3291</v>
      </c>
      <c r="Z20" s="43"/>
      <c r="AA20" s="42">
        <f>AA19+AB19</f>
        <v>44776</v>
      </c>
      <c r="AB20" s="43"/>
      <c r="AC20" s="23">
        <f>Q20+S20+U20+W20+Y20</f>
        <v>44776</v>
      </c>
      <c r="AE20" s="5" t="s">
        <v>0</v>
      </c>
      <c r="AF20" s="44">
        <f>IFERROR(B20/Q20,"N.A.")</f>
        <v>5513.581849898902</v>
      </c>
      <c r="AG20" s="45"/>
      <c r="AH20" s="44">
        <f>IFERROR(D20/S20,"N.A.")</f>
        <v>6243.1545741324917</v>
      </c>
      <c r="AI20" s="45"/>
      <c r="AJ20" s="44">
        <f>IFERROR(F20/U20,"N.A.")</f>
        <v>4107.5195143104947</v>
      </c>
      <c r="AK20" s="45"/>
      <c r="AL20" s="44">
        <f>IFERROR(H20/W20,"N.A.")</f>
        <v>1187.9972318339101</v>
      </c>
      <c r="AM20" s="45"/>
      <c r="AN20" s="44">
        <f>IFERROR(J20/Y20,"N.A.")</f>
        <v>0</v>
      </c>
      <c r="AO20" s="45"/>
      <c r="AP20" s="44">
        <f>IFERROR(L20/AA20,"N.A.")</f>
        <v>3795.0723378595676</v>
      </c>
      <c r="AQ20" s="45"/>
      <c r="AR20" s="16">
        <f>IFERROR(N20/AC20, "N.A.")</f>
        <v>3795.0723378595676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14261810.000000002</v>
      </c>
      <c r="C27" s="2"/>
      <c r="D27" s="2">
        <v>489000</v>
      </c>
      <c r="E27" s="2"/>
      <c r="F27" s="2">
        <v>2395960</v>
      </c>
      <c r="G27" s="2"/>
      <c r="H27" s="2">
        <v>2935180</v>
      </c>
      <c r="I27" s="2"/>
      <c r="J27" s="2"/>
      <c r="K27" s="2"/>
      <c r="L27" s="1">
        <f>B27+D27+F27+H27+J27</f>
        <v>20081950</v>
      </c>
      <c r="M27" s="13">
        <f>C27+E27+G27+I27+K27</f>
        <v>0</v>
      </c>
      <c r="N27" s="14">
        <f>L27+M27</f>
        <v>20081950</v>
      </c>
      <c r="P27" s="3" t="s">
        <v>12</v>
      </c>
      <c r="Q27" s="2">
        <v>2717</v>
      </c>
      <c r="R27" s="2">
        <v>0</v>
      </c>
      <c r="S27" s="2">
        <v>163</v>
      </c>
      <c r="T27" s="2">
        <v>0</v>
      </c>
      <c r="U27" s="2">
        <v>382</v>
      </c>
      <c r="V27" s="2">
        <v>0</v>
      </c>
      <c r="W27" s="2">
        <v>1375</v>
      </c>
      <c r="X27" s="2">
        <v>0</v>
      </c>
      <c r="Y27" s="2">
        <v>0</v>
      </c>
      <c r="Z27" s="2">
        <v>0</v>
      </c>
      <c r="AA27" s="1">
        <f>Q27+S27+U27+W27+Y27</f>
        <v>4637</v>
      </c>
      <c r="AB27" s="13">
        <f>R27+T27+V27+X27+Z27</f>
        <v>0</v>
      </c>
      <c r="AC27" s="14">
        <f>AA27+AB27</f>
        <v>4637</v>
      </c>
      <c r="AE27" s="3" t="s">
        <v>12</v>
      </c>
      <c r="AF27" s="2">
        <f>IFERROR(B27/Q27, "N.A.")</f>
        <v>5249.1019506808989</v>
      </c>
      <c r="AG27" s="2" t="str">
        <f t="shared" ref="AG27:AR31" si="15">IFERROR(C27/R27, "N.A.")</f>
        <v>N.A.</v>
      </c>
      <c r="AH27" s="2">
        <f t="shared" si="15"/>
        <v>3000</v>
      </c>
      <c r="AI27" s="2" t="str">
        <f t="shared" si="15"/>
        <v>N.A.</v>
      </c>
      <c r="AJ27" s="2">
        <f t="shared" si="15"/>
        <v>6272.146596858639</v>
      </c>
      <c r="AK27" s="2" t="str">
        <f t="shared" si="15"/>
        <v>N.A.</v>
      </c>
      <c r="AL27" s="2">
        <f t="shared" si="15"/>
        <v>2134.6763636363635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4330.8065559629067</v>
      </c>
      <c r="AQ27" s="13" t="str">
        <f t="shared" si="15"/>
        <v>N.A.</v>
      </c>
      <c r="AR27" s="14">
        <f t="shared" si="15"/>
        <v>4330.8065559629067</v>
      </c>
    </row>
    <row r="28" spans="1:44" ht="15" customHeight="1" thickBot="1" x14ac:dyDescent="0.3">
      <c r="A28" s="3" t="s">
        <v>13</v>
      </c>
      <c r="B28" s="2">
        <v>1139500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1139500</v>
      </c>
      <c r="M28" s="13">
        <f t="shared" si="16"/>
        <v>0</v>
      </c>
      <c r="N28" s="14">
        <f t="shared" ref="N28:N30" si="17">L28+M28</f>
        <v>1139500</v>
      </c>
      <c r="P28" s="3" t="s">
        <v>13</v>
      </c>
      <c r="Q28" s="2">
        <v>265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265</v>
      </c>
      <c r="AB28" s="13">
        <f t="shared" si="18"/>
        <v>0</v>
      </c>
      <c r="AC28" s="14">
        <f t="shared" ref="AC28:AC30" si="19">AA28+AB28</f>
        <v>265</v>
      </c>
      <c r="AE28" s="3" t="s">
        <v>13</v>
      </c>
      <c r="AF28" s="2">
        <f t="shared" ref="AF28:AF31" si="20">IFERROR(B28/Q28, "N.A.")</f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3" t="str">
        <f t="shared" si="15"/>
        <v>N.A.</v>
      </c>
      <c r="AR28" s="14">
        <f t="shared" si="15"/>
        <v>4300</v>
      </c>
    </row>
    <row r="29" spans="1:44" ht="15" customHeight="1" thickBot="1" x14ac:dyDescent="0.3">
      <c r="A29" s="3" t="s">
        <v>14</v>
      </c>
      <c r="B29" s="2">
        <v>12324620</v>
      </c>
      <c r="C29" s="2">
        <v>52802780</v>
      </c>
      <c r="D29" s="2">
        <v>5448240</v>
      </c>
      <c r="E29" s="2"/>
      <c r="F29" s="2"/>
      <c r="G29" s="2">
        <v>1076400</v>
      </c>
      <c r="H29" s="2"/>
      <c r="I29" s="2">
        <v>1504100</v>
      </c>
      <c r="J29" s="2">
        <v>0</v>
      </c>
      <c r="K29" s="2"/>
      <c r="L29" s="1">
        <f t="shared" si="16"/>
        <v>17772860</v>
      </c>
      <c r="M29" s="13">
        <f t="shared" si="16"/>
        <v>55383280</v>
      </c>
      <c r="N29" s="14">
        <f t="shared" si="17"/>
        <v>73156140</v>
      </c>
      <c r="P29" s="3" t="s">
        <v>14</v>
      </c>
      <c r="Q29" s="2">
        <v>3663</v>
      </c>
      <c r="R29" s="2">
        <v>7424</v>
      </c>
      <c r="S29" s="2">
        <v>552</v>
      </c>
      <c r="T29" s="2">
        <v>0</v>
      </c>
      <c r="U29" s="2">
        <v>0</v>
      </c>
      <c r="V29" s="2">
        <v>984</v>
      </c>
      <c r="W29" s="2">
        <v>0</v>
      </c>
      <c r="X29" s="2">
        <v>416</v>
      </c>
      <c r="Y29" s="2">
        <v>447</v>
      </c>
      <c r="Z29" s="2">
        <v>0</v>
      </c>
      <c r="AA29" s="1">
        <f t="shared" si="18"/>
        <v>4662</v>
      </c>
      <c r="AB29" s="13">
        <f t="shared" si="18"/>
        <v>8824</v>
      </c>
      <c r="AC29" s="14">
        <f t="shared" si="19"/>
        <v>13486</v>
      </c>
      <c r="AE29" s="3" t="s">
        <v>14</v>
      </c>
      <c r="AF29" s="2">
        <f t="shared" si="20"/>
        <v>3364.6246246246246</v>
      </c>
      <c r="AG29" s="2">
        <f t="shared" si="15"/>
        <v>7112.4434267241377</v>
      </c>
      <c r="AH29" s="2">
        <f t="shared" si="15"/>
        <v>9870</v>
      </c>
      <c r="AI29" s="2" t="str">
        <f t="shared" si="15"/>
        <v>N.A.</v>
      </c>
      <c r="AJ29" s="2" t="str">
        <f t="shared" si="15"/>
        <v>N.A.</v>
      </c>
      <c r="AK29" s="2">
        <f t="shared" si="15"/>
        <v>1093.9024390243903</v>
      </c>
      <c r="AL29" s="2" t="str">
        <f t="shared" si="15"/>
        <v>N.A.</v>
      </c>
      <c r="AM29" s="2">
        <f t="shared" si="15"/>
        <v>3615.625</v>
      </c>
      <c r="AN29" s="2">
        <f t="shared" si="15"/>
        <v>0</v>
      </c>
      <c r="AO29" s="2" t="str">
        <f t="shared" si="15"/>
        <v>N.A.</v>
      </c>
      <c r="AP29" s="15">
        <f t="shared" si="15"/>
        <v>3812.2822822822823</v>
      </c>
      <c r="AQ29" s="13">
        <f t="shared" si="15"/>
        <v>6276.4369900271986</v>
      </c>
      <c r="AR29" s="14">
        <f t="shared" si="15"/>
        <v>5424.5988432448466</v>
      </c>
    </row>
    <row r="30" spans="1:44" ht="15" customHeight="1" thickBot="1" x14ac:dyDescent="0.3">
      <c r="A30" s="3" t="s">
        <v>15</v>
      </c>
      <c r="B30" s="2">
        <v>1840873.0000000002</v>
      </c>
      <c r="C30" s="2"/>
      <c r="D30" s="2"/>
      <c r="E30" s="2"/>
      <c r="F30" s="2"/>
      <c r="G30" s="2"/>
      <c r="H30" s="2">
        <v>109499.99999999999</v>
      </c>
      <c r="I30" s="2"/>
      <c r="J30" s="2">
        <v>0</v>
      </c>
      <c r="K30" s="2"/>
      <c r="L30" s="1">
        <f t="shared" si="16"/>
        <v>1950373.0000000002</v>
      </c>
      <c r="M30" s="13">
        <f t="shared" si="16"/>
        <v>0</v>
      </c>
      <c r="N30" s="14">
        <f t="shared" si="17"/>
        <v>1950373.0000000002</v>
      </c>
      <c r="P30" s="3" t="s">
        <v>15</v>
      </c>
      <c r="Q30" s="2">
        <v>519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7613</v>
      </c>
      <c r="X30" s="2">
        <v>0</v>
      </c>
      <c r="Y30" s="2">
        <v>1916</v>
      </c>
      <c r="Z30" s="2">
        <v>0</v>
      </c>
      <c r="AA30" s="1">
        <f t="shared" si="18"/>
        <v>10048</v>
      </c>
      <c r="AB30" s="13">
        <f t="shared" si="18"/>
        <v>0</v>
      </c>
      <c r="AC30" s="21">
        <f t="shared" si="19"/>
        <v>10048</v>
      </c>
      <c r="AE30" s="3" t="s">
        <v>15</v>
      </c>
      <c r="AF30" s="2">
        <f t="shared" si="20"/>
        <v>3546.9614643545283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14.38329173781689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194.10559315286628</v>
      </c>
      <c r="AQ30" s="13" t="str">
        <f t="shared" si="15"/>
        <v>N.A.</v>
      </c>
      <c r="AR30" s="14">
        <f t="shared" si="15"/>
        <v>194.10559315286628</v>
      </c>
    </row>
    <row r="31" spans="1:44" ht="15" customHeight="1" thickBot="1" x14ac:dyDescent="0.3">
      <c r="A31" s="4" t="s">
        <v>16</v>
      </c>
      <c r="B31" s="2">
        <v>29566802.999999996</v>
      </c>
      <c r="C31" s="2">
        <v>52802780</v>
      </c>
      <c r="D31" s="2">
        <v>5937240</v>
      </c>
      <c r="E31" s="2"/>
      <c r="F31" s="2">
        <v>2395960</v>
      </c>
      <c r="G31" s="2">
        <v>1076400</v>
      </c>
      <c r="H31" s="2">
        <v>3044679.9999999995</v>
      </c>
      <c r="I31" s="2">
        <v>1504100</v>
      </c>
      <c r="J31" s="2">
        <v>0</v>
      </c>
      <c r="K31" s="2"/>
      <c r="L31" s="1">
        <f t="shared" ref="L31" si="21">B31+D31+F31+H31+J31</f>
        <v>40944683</v>
      </c>
      <c r="M31" s="13">
        <f t="shared" ref="M31" si="22">C31+E31+G31+I31+K31</f>
        <v>55383280</v>
      </c>
      <c r="N31" s="21">
        <f t="shared" ref="N31" si="23">L31+M31</f>
        <v>96327963</v>
      </c>
      <c r="P31" s="4" t="s">
        <v>16</v>
      </c>
      <c r="Q31" s="2">
        <v>7164</v>
      </c>
      <c r="R31" s="2">
        <v>7424</v>
      </c>
      <c r="S31" s="2">
        <v>715</v>
      </c>
      <c r="T31" s="2">
        <v>0</v>
      </c>
      <c r="U31" s="2">
        <v>382</v>
      </c>
      <c r="V31" s="2">
        <v>984</v>
      </c>
      <c r="W31" s="2">
        <v>8988</v>
      </c>
      <c r="X31" s="2">
        <v>416</v>
      </c>
      <c r="Y31" s="2">
        <v>2363</v>
      </c>
      <c r="Z31" s="2">
        <v>0</v>
      </c>
      <c r="AA31" s="1">
        <f t="shared" ref="AA31" si="24">Q31+S31+U31+W31+Y31</f>
        <v>19612</v>
      </c>
      <c r="AB31" s="13">
        <f t="shared" ref="AB31" si="25">R31+T31+V31+X31+Z31</f>
        <v>8824</v>
      </c>
      <c r="AC31" s="14">
        <f t="shared" ref="AC31" si="26">AA31+AB31</f>
        <v>28436</v>
      </c>
      <c r="AE31" s="4" t="s">
        <v>16</v>
      </c>
      <c r="AF31" s="2">
        <f t="shared" si="20"/>
        <v>4127.1360971524282</v>
      </c>
      <c r="AG31" s="2">
        <f t="shared" si="15"/>
        <v>7112.4434267241377</v>
      </c>
      <c r="AH31" s="2">
        <f t="shared" si="15"/>
        <v>8303.8321678321681</v>
      </c>
      <c r="AI31" s="2" t="str">
        <f t="shared" si="15"/>
        <v>N.A.</v>
      </c>
      <c r="AJ31" s="2">
        <f t="shared" si="15"/>
        <v>6272.146596858639</v>
      </c>
      <c r="AK31" s="2">
        <f t="shared" si="15"/>
        <v>1093.9024390243903</v>
      </c>
      <c r="AL31" s="2">
        <f t="shared" si="15"/>
        <v>338.7494437027147</v>
      </c>
      <c r="AM31" s="2">
        <f t="shared" si="15"/>
        <v>3615.625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2087.7362329186212</v>
      </c>
      <c r="AQ31" s="13">
        <f t="shared" ref="AQ31" si="28">IFERROR(M31/AB31, "N.A.")</f>
        <v>6276.4369900271986</v>
      </c>
      <c r="AR31" s="14">
        <f t="shared" ref="AR31" si="29">IFERROR(N31/AC31, "N.A.")</f>
        <v>3387.5356238570826</v>
      </c>
    </row>
    <row r="32" spans="1:44" ht="15" customHeight="1" thickBot="1" x14ac:dyDescent="0.3">
      <c r="A32" s="5" t="s">
        <v>0</v>
      </c>
      <c r="B32" s="42">
        <f>B31+C31</f>
        <v>82369583</v>
      </c>
      <c r="C32" s="43"/>
      <c r="D32" s="42">
        <f>D31+E31</f>
        <v>5937240</v>
      </c>
      <c r="E32" s="43"/>
      <c r="F32" s="42">
        <f>F31+G31</f>
        <v>3472360</v>
      </c>
      <c r="G32" s="43"/>
      <c r="H32" s="42">
        <f>H31+I31</f>
        <v>4548780</v>
      </c>
      <c r="I32" s="43"/>
      <c r="J32" s="42">
        <f>J31+K31</f>
        <v>0</v>
      </c>
      <c r="K32" s="43"/>
      <c r="L32" s="42">
        <f>L31+M31</f>
        <v>96327963</v>
      </c>
      <c r="M32" s="46"/>
      <c r="N32" s="22">
        <f>B32+D32+F32+H32+J32</f>
        <v>96327963</v>
      </c>
      <c r="P32" s="5" t="s">
        <v>0</v>
      </c>
      <c r="Q32" s="42">
        <f>Q31+R31</f>
        <v>14588</v>
      </c>
      <c r="R32" s="43"/>
      <c r="S32" s="42">
        <f>S31+T31</f>
        <v>715</v>
      </c>
      <c r="T32" s="43"/>
      <c r="U32" s="42">
        <f>U31+V31</f>
        <v>1366</v>
      </c>
      <c r="V32" s="43"/>
      <c r="W32" s="42">
        <f>W31+X31</f>
        <v>9404</v>
      </c>
      <c r="X32" s="43"/>
      <c r="Y32" s="42">
        <f>Y31+Z31</f>
        <v>2363</v>
      </c>
      <c r="Z32" s="43"/>
      <c r="AA32" s="42">
        <f>AA31+AB31</f>
        <v>28436</v>
      </c>
      <c r="AB32" s="43"/>
      <c r="AC32" s="23">
        <f>Q32+S32+U32+W32+Y32</f>
        <v>28436</v>
      </c>
      <c r="AE32" s="5" t="s">
        <v>0</v>
      </c>
      <c r="AF32" s="44">
        <f>IFERROR(B32/Q32,"N.A.")</f>
        <v>5646.3931313408284</v>
      </c>
      <c r="AG32" s="45"/>
      <c r="AH32" s="44">
        <f>IFERROR(D32/S32,"N.A.")</f>
        <v>8303.8321678321681</v>
      </c>
      <c r="AI32" s="45"/>
      <c r="AJ32" s="44">
        <f>IFERROR(F32/U32,"N.A.")</f>
        <v>2541.9912152269399</v>
      </c>
      <c r="AK32" s="45"/>
      <c r="AL32" s="44">
        <f>IFERROR(H32/W32,"N.A.")</f>
        <v>483.70693321990643</v>
      </c>
      <c r="AM32" s="45"/>
      <c r="AN32" s="44">
        <f>IFERROR(J32/Y32,"N.A.")</f>
        <v>0</v>
      </c>
      <c r="AO32" s="45"/>
      <c r="AP32" s="44">
        <f>IFERROR(L32/AA32,"N.A.")</f>
        <v>3387.5356238570826</v>
      </c>
      <c r="AQ32" s="45"/>
      <c r="AR32" s="16">
        <f>IFERROR(N32/AC32, "N.A.")</f>
        <v>3387.5356238570826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1629054.9999999998</v>
      </c>
      <c r="C39" s="2"/>
      <c r="D39" s="2"/>
      <c r="E39" s="2"/>
      <c r="F39" s="2">
        <v>3646619.9999999995</v>
      </c>
      <c r="G39" s="2"/>
      <c r="H39" s="2">
        <v>3320034</v>
      </c>
      <c r="I39" s="2"/>
      <c r="J39" s="2"/>
      <c r="K39" s="2"/>
      <c r="L39" s="1">
        <f>B39+D39+F39+H39+J39</f>
        <v>8595709</v>
      </c>
      <c r="M39" s="13">
        <f>C39+E39+G39+I39+K39</f>
        <v>0</v>
      </c>
      <c r="N39" s="14">
        <f>L39+M39</f>
        <v>8595709</v>
      </c>
      <c r="P39" s="3" t="s">
        <v>12</v>
      </c>
      <c r="Q39" s="2">
        <v>985</v>
      </c>
      <c r="R39" s="2">
        <v>0</v>
      </c>
      <c r="S39" s="2">
        <v>0</v>
      </c>
      <c r="T39" s="2">
        <v>0</v>
      </c>
      <c r="U39" s="2">
        <v>428</v>
      </c>
      <c r="V39" s="2">
        <v>0</v>
      </c>
      <c r="W39" s="2">
        <v>1819</v>
      </c>
      <c r="X39" s="2">
        <v>0</v>
      </c>
      <c r="Y39" s="2">
        <v>0</v>
      </c>
      <c r="Z39" s="2">
        <v>0</v>
      </c>
      <c r="AA39" s="1">
        <f>Q39+S39+U39+W39+Y39</f>
        <v>3232</v>
      </c>
      <c r="AB39" s="13">
        <f>R39+T39+V39+X39+Z39</f>
        <v>0</v>
      </c>
      <c r="AC39" s="14">
        <f>AA39+AB39</f>
        <v>3232</v>
      </c>
      <c r="AE39" s="3" t="s">
        <v>12</v>
      </c>
      <c r="AF39" s="2">
        <f>IFERROR(B39/Q39, "N.A.")</f>
        <v>1653.8629441624364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8520.1401869158872</v>
      </c>
      <c r="AK39" s="2" t="str">
        <f t="shared" si="30"/>
        <v>N.A.</v>
      </c>
      <c r="AL39" s="2">
        <f t="shared" si="30"/>
        <v>1825.1973611874657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2659.5634282178216</v>
      </c>
      <c r="AQ39" s="13" t="str">
        <f t="shared" si="30"/>
        <v>N.A.</v>
      </c>
      <c r="AR39" s="14">
        <f t="shared" si="30"/>
        <v>2659.5634282178216</v>
      </c>
    </row>
    <row r="40" spans="1:44" ht="15" customHeight="1" thickBot="1" x14ac:dyDescent="0.3">
      <c r="A40" s="3" t="s">
        <v>13</v>
      </c>
      <c r="B40" s="2">
        <v>1205892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1205892</v>
      </c>
      <c r="M40" s="13">
        <f t="shared" si="31"/>
        <v>0</v>
      </c>
      <c r="N40" s="14">
        <f t="shared" ref="N40:N42" si="32">L40+M40</f>
        <v>1205892</v>
      </c>
      <c r="P40" s="3" t="s">
        <v>13</v>
      </c>
      <c r="Q40" s="2">
        <v>988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988</v>
      </c>
      <c r="AB40" s="13">
        <f t="shared" si="33"/>
        <v>0</v>
      </c>
      <c r="AC40" s="14">
        <f t="shared" ref="AC40:AC42" si="34">AA40+AB40</f>
        <v>988</v>
      </c>
      <c r="AE40" s="3" t="s">
        <v>13</v>
      </c>
      <c r="AF40" s="2">
        <f t="shared" ref="AF40:AF43" si="35">IFERROR(B40/Q40, "N.A.")</f>
        <v>1220.5384615384614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1220.5384615384614</v>
      </c>
      <c r="AQ40" s="13" t="str">
        <f t="shared" si="30"/>
        <v>N.A.</v>
      </c>
      <c r="AR40" s="14">
        <f t="shared" si="30"/>
        <v>1220.5384615384614</v>
      </c>
    </row>
    <row r="41" spans="1:44" ht="15" customHeight="1" thickBot="1" x14ac:dyDescent="0.3">
      <c r="A41" s="3" t="s">
        <v>14</v>
      </c>
      <c r="B41" s="2">
        <v>6772799.9999999991</v>
      </c>
      <c r="C41" s="2">
        <v>46386330</v>
      </c>
      <c r="D41" s="2">
        <v>0</v>
      </c>
      <c r="E41" s="2"/>
      <c r="F41" s="2"/>
      <c r="G41" s="2">
        <v>2352960</v>
      </c>
      <c r="H41" s="2"/>
      <c r="I41" s="2">
        <v>7581090.0000000009</v>
      </c>
      <c r="J41" s="2">
        <v>0</v>
      </c>
      <c r="K41" s="2"/>
      <c r="L41" s="1">
        <f t="shared" si="31"/>
        <v>6772799.9999999991</v>
      </c>
      <c r="M41" s="13">
        <f t="shared" si="31"/>
        <v>56320380</v>
      </c>
      <c r="N41" s="14">
        <f t="shared" si="32"/>
        <v>63093180</v>
      </c>
      <c r="P41" s="3" t="s">
        <v>14</v>
      </c>
      <c r="Q41" s="2">
        <v>1572</v>
      </c>
      <c r="R41" s="2">
        <v>6897</v>
      </c>
      <c r="S41" s="2">
        <v>236</v>
      </c>
      <c r="T41" s="2">
        <v>0</v>
      </c>
      <c r="U41" s="2">
        <v>0</v>
      </c>
      <c r="V41" s="2">
        <v>512</v>
      </c>
      <c r="W41" s="2">
        <v>0</v>
      </c>
      <c r="X41" s="2">
        <v>1585</v>
      </c>
      <c r="Y41" s="2">
        <v>709</v>
      </c>
      <c r="Z41" s="2">
        <v>0</v>
      </c>
      <c r="AA41" s="1">
        <f t="shared" si="33"/>
        <v>2517</v>
      </c>
      <c r="AB41" s="13">
        <f t="shared" si="33"/>
        <v>8994</v>
      </c>
      <c r="AC41" s="14">
        <f t="shared" si="34"/>
        <v>11511</v>
      </c>
      <c r="AE41" s="3" t="s">
        <v>14</v>
      </c>
      <c r="AF41" s="2">
        <f t="shared" si="35"/>
        <v>4308.3969465648852</v>
      </c>
      <c r="AG41" s="2">
        <f t="shared" si="30"/>
        <v>6725.5806872553285</v>
      </c>
      <c r="AH41" s="2">
        <f t="shared" si="30"/>
        <v>0</v>
      </c>
      <c r="AI41" s="2" t="str">
        <f t="shared" si="30"/>
        <v>N.A.</v>
      </c>
      <c r="AJ41" s="2" t="str">
        <f t="shared" si="30"/>
        <v>N.A.</v>
      </c>
      <c r="AK41" s="2">
        <f t="shared" si="30"/>
        <v>4595.625</v>
      </c>
      <c r="AL41" s="2" t="str">
        <f t="shared" si="30"/>
        <v>N.A.</v>
      </c>
      <c r="AM41" s="2">
        <f t="shared" si="30"/>
        <v>4783.0220820189279</v>
      </c>
      <c r="AN41" s="2">
        <f t="shared" si="30"/>
        <v>0</v>
      </c>
      <c r="AO41" s="2" t="str">
        <f t="shared" si="30"/>
        <v>N.A.</v>
      </c>
      <c r="AP41" s="15">
        <f t="shared" si="30"/>
        <v>2690.8224076281285</v>
      </c>
      <c r="AQ41" s="13">
        <f t="shared" si="30"/>
        <v>6261.9946631087396</v>
      </c>
      <c r="AR41" s="14">
        <f t="shared" si="30"/>
        <v>5481.1206671879072</v>
      </c>
    </row>
    <row r="42" spans="1:44" ht="15" customHeight="1" thickBot="1" x14ac:dyDescent="0.3">
      <c r="A42" s="3" t="s">
        <v>15</v>
      </c>
      <c r="B42" s="2">
        <v>705415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705415</v>
      </c>
      <c r="M42" s="13">
        <f t="shared" si="31"/>
        <v>0</v>
      </c>
      <c r="N42" s="14">
        <f t="shared" si="32"/>
        <v>705415</v>
      </c>
      <c r="P42" s="3" t="s">
        <v>15</v>
      </c>
      <c r="Q42" s="2">
        <v>193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197</v>
      </c>
      <c r="X42" s="2">
        <v>0</v>
      </c>
      <c r="Y42" s="2">
        <v>219</v>
      </c>
      <c r="Z42" s="2">
        <v>0</v>
      </c>
      <c r="AA42" s="1">
        <f t="shared" si="33"/>
        <v>609</v>
      </c>
      <c r="AB42" s="13">
        <f t="shared" si="33"/>
        <v>0</v>
      </c>
      <c r="AC42" s="14">
        <f t="shared" si="34"/>
        <v>609</v>
      </c>
      <c r="AE42" s="3" t="s">
        <v>15</v>
      </c>
      <c r="AF42" s="2">
        <f t="shared" si="35"/>
        <v>3655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1158.3169129720854</v>
      </c>
      <c r="AQ42" s="13" t="str">
        <f t="shared" si="30"/>
        <v>N.A.</v>
      </c>
      <c r="AR42" s="14">
        <f t="shared" si="30"/>
        <v>1158.3169129720854</v>
      </c>
    </row>
    <row r="43" spans="1:44" ht="15" customHeight="1" thickBot="1" x14ac:dyDescent="0.3">
      <c r="A43" s="4" t="s">
        <v>16</v>
      </c>
      <c r="B43" s="2">
        <v>10313162</v>
      </c>
      <c r="C43" s="2">
        <v>46386330</v>
      </c>
      <c r="D43" s="2">
        <v>0</v>
      </c>
      <c r="E43" s="2"/>
      <c r="F43" s="2">
        <v>3646619.9999999995</v>
      </c>
      <c r="G43" s="2">
        <v>2352960</v>
      </c>
      <c r="H43" s="2">
        <v>3320033.9999999995</v>
      </c>
      <c r="I43" s="2">
        <v>7581090.0000000009</v>
      </c>
      <c r="J43" s="2">
        <v>0</v>
      </c>
      <c r="K43" s="2"/>
      <c r="L43" s="1">
        <f t="shared" ref="L43" si="36">B43+D43+F43+H43+J43</f>
        <v>17279816</v>
      </c>
      <c r="M43" s="13">
        <f t="shared" ref="M43" si="37">C43+E43+G43+I43+K43</f>
        <v>56320380</v>
      </c>
      <c r="N43" s="21">
        <f t="shared" ref="N43" si="38">L43+M43</f>
        <v>73600196</v>
      </c>
      <c r="P43" s="4" t="s">
        <v>16</v>
      </c>
      <c r="Q43" s="2">
        <v>3738</v>
      </c>
      <c r="R43" s="2">
        <v>6897</v>
      </c>
      <c r="S43" s="2">
        <v>236</v>
      </c>
      <c r="T43" s="2">
        <v>0</v>
      </c>
      <c r="U43" s="2">
        <v>428</v>
      </c>
      <c r="V43" s="2">
        <v>512</v>
      </c>
      <c r="W43" s="2">
        <v>2016</v>
      </c>
      <c r="X43" s="2">
        <v>1585</v>
      </c>
      <c r="Y43" s="2">
        <v>928</v>
      </c>
      <c r="Z43" s="2">
        <v>0</v>
      </c>
      <c r="AA43" s="1">
        <f t="shared" ref="AA43" si="39">Q43+S43+U43+W43+Y43</f>
        <v>7346</v>
      </c>
      <c r="AB43" s="13">
        <f t="shared" ref="AB43" si="40">R43+T43+V43+X43+Z43</f>
        <v>8994</v>
      </c>
      <c r="AC43" s="21">
        <f t="shared" ref="AC43" si="41">AA43+AB43</f>
        <v>16340</v>
      </c>
      <c r="AE43" s="4" t="s">
        <v>16</v>
      </c>
      <c r="AF43" s="2">
        <f t="shared" si="35"/>
        <v>2759.0053504547886</v>
      </c>
      <c r="AG43" s="2">
        <f t="shared" si="30"/>
        <v>6725.5806872553285</v>
      </c>
      <c r="AH43" s="2">
        <f t="shared" si="30"/>
        <v>0</v>
      </c>
      <c r="AI43" s="2" t="str">
        <f t="shared" si="30"/>
        <v>N.A.</v>
      </c>
      <c r="AJ43" s="2">
        <f t="shared" si="30"/>
        <v>8520.1401869158872</v>
      </c>
      <c r="AK43" s="2">
        <f t="shared" si="30"/>
        <v>4595.625</v>
      </c>
      <c r="AL43" s="2">
        <f t="shared" si="30"/>
        <v>1646.8422619047617</v>
      </c>
      <c r="AM43" s="2">
        <f t="shared" si="30"/>
        <v>4783.0220820189279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2352.2755240947454</v>
      </c>
      <c r="AQ43" s="13">
        <f t="shared" ref="AQ43" si="43">IFERROR(M43/AB43, "N.A.")</f>
        <v>6261.9946631087396</v>
      </c>
      <c r="AR43" s="14">
        <f t="shared" ref="AR43" si="44">IFERROR(N43/AC43, "N.A.")</f>
        <v>4504.2959608323135</v>
      </c>
    </row>
    <row r="44" spans="1:44" ht="15" customHeight="1" thickBot="1" x14ac:dyDescent="0.3">
      <c r="A44" s="5" t="s">
        <v>0</v>
      </c>
      <c r="B44" s="42">
        <f>B43+C43</f>
        <v>56699492</v>
      </c>
      <c r="C44" s="43"/>
      <c r="D44" s="42">
        <f>D43+E43</f>
        <v>0</v>
      </c>
      <c r="E44" s="43"/>
      <c r="F44" s="42">
        <f>F43+G43</f>
        <v>5999580</v>
      </c>
      <c r="G44" s="43"/>
      <c r="H44" s="42">
        <f>H43+I43</f>
        <v>10901124</v>
      </c>
      <c r="I44" s="43"/>
      <c r="J44" s="42">
        <f>J43+K43</f>
        <v>0</v>
      </c>
      <c r="K44" s="43"/>
      <c r="L44" s="42">
        <f>L43+M43</f>
        <v>73600196</v>
      </c>
      <c r="M44" s="46"/>
      <c r="N44" s="22">
        <f>B44+D44+F44+H44+J44</f>
        <v>73600196</v>
      </c>
      <c r="P44" s="5" t="s">
        <v>0</v>
      </c>
      <c r="Q44" s="42">
        <f>Q43+R43</f>
        <v>10635</v>
      </c>
      <c r="R44" s="43"/>
      <c r="S44" s="42">
        <f>S43+T43</f>
        <v>236</v>
      </c>
      <c r="T44" s="43"/>
      <c r="U44" s="42">
        <f>U43+V43</f>
        <v>940</v>
      </c>
      <c r="V44" s="43"/>
      <c r="W44" s="42">
        <f>W43+X43</f>
        <v>3601</v>
      </c>
      <c r="X44" s="43"/>
      <c r="Y44" s="42">
        <f>Y43+Z43</f>
        <v>928</v>
      </c>
      <c r="Z44" s="43"/>
      <c r="AA44" s="42">
        <f>AA43+AB43</f>
        <v>16340</v>
      </c>
      <c r="AB44" s="46"/>
      <c r="AC44" s="22">
        <f>Q44+S44+U44+W44+Y44</f>
        <v>16340</v>
      </c>
      <c r="AE44" s="5" t="s">
        <v>0</v>
      </c>
      <c r="AF44" s="44">
        <f>IFERROR(B44/Q44,"N.A.")</f>
        <v>5331.4049835448986</v>
      </c>
      <c r="AG44" s="45"/>
      <c r="AH44" s="44">
        <f>IFERROR(D44/S44,"N.A.")</f>
        <v>0</v>
      </c>
      <c r="AI44" s="45"/>
      <c r="AJ44" s="44">
        <f>IFERROR(F44/U44,"N.A.")</f>
        <v>6382.5319148936169</v>
      </c>
      <c r="AK44" s="45"/>
      <c r="AL44" s="44">
        <f>IFERROR(H44/W44,"N.A.")</f>
        <v>3027.2490974729244</v>
      </c>
      <c r="AM44" s="45"/>
      <c r="AN44" s="44">
        <f>IFERROR(J44/Y44,"N.A.")</f>
        <v>0</v>
      </c>
      <c r="AO44" s="45"/>
      <c r="AP44" s="44">
        <f>IFERROR(L44/AA44,"N.A.")</f>
        <v>4504.2959608323135</v>
      </c>
      <c r="AQ44" s="45"/>
      <c r="AR44" s="16">
        <f>IFERROR(N44/AC44, "N.A.")</f>
        <v>4504.2959608323135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18053120</v>
      </c>
      <c r="C15" s="2"/>
      <c r="D15" s="2">
        <v>3707460.0000000005</v>
      </c>
      <c r="E15" s="2"/>
      <c r="F15" s="2"/>
      <c r="G15" s="2"/>
      <c r="H15" s="2">
        <v>7652640</v>
      </c>
      <c r="I15" s="2"/>
      <c r="J15" s="2"/>
      <c r="K15" s="2"/>
      <c r="L15" s="1">
        <f>B15+D15+F15+H15+J15</f>
        <v>29413220</v>
      </c>
      <c r="M15" s="13">
        <f>C15+E15+G15+I15+K15</f>
        <v>0</v>
      </c>
      <c r="N15" s="14">
        <f>L15+M15</f>
        <v>29413220</v>
      </c>
      <c r="P15" s="3" t="s">
        <v>12</v>
      </c>
      <c r="Q15" s="2">
        <v>1954</v>
      </c>
      <c r="R15" s="2">
        <v>0</v>
      </c>
      <c r="S15" s="2">
        <v>655</v>
      </c>
      <c r="T15" s="2">
        <v>0</v>
      </c>
      <c r="U15" s="2">
        <v>0</v>
      </c>
      <c r="V15" s="2">
        <v>0</v>
      </c>
      <c r="W15" s="2">
        <v>2117</v>
      </c>
      <c r="X15" s="2">
        <v>0</v>
      </c>
      <c r="Y15" s="2">
        <v>0</v>
      </c>
      <c r="Z15" s="2">
        <v>0</v>
      </c>
      <c r="AA15" s="1">
        <f>Q15+S15+U15+W15+Y15</f>
        <v>4726</v>
      </c>
      <c r="AB15" s="13">
        <f>R15+T15+V15+X15+Z15</f>
        <v>0</v>
      </c>
      <c r="AC15" s="14">
        <f>AA15+AB15</f>
        <v>4726</v>
      </c>
      <c r="AE15" s="3" t="s">
        <v>12</v>
      </c>
      <c r="AF15" s="2">
        <f>IFERROR(B15/Q15, "N.A.")</f>
        <v>9239.0583418628448</v>
      </c>
      <c r="AG15" s="2" t="str">
        <f t="shared" ref="AG15:AR19" si="0">IFERROR(C15/R15, "N.A.")</f>
        <v>N.A.</v>
      </c>
      <c r="AH15" s="2">
        <f t="shared" si="0"/>
        <v>5660.2442748091607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3614.8512045347188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6223.7029200169272</v>
      </c>
      <c r="AQ15" s="13" t="str">
        <f t="shared" si="0"/>
        <v>N.A.</v>
      </c>
      <c r="AR15" s="14">
        <f t="shared" si="0"/>
        <v>6223.7029200169272</v>
      </c>
    </row>
    <row r="16" spans="1:44" ht="15" customHeight="1" thickBot="1" x14ac:dyDescent="0.3">
      <c r="A16" s="3" t="s">
        <v>13</v>
      </c>
      <c r="B16" s="2">
        <v>7133270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7133270</v>
      </c>
      <c r="M16" s="13">
        <f t="shared" si="1"/>
        <v>0</v>
      </c>
      <c r="N16" s="14">
        <f t="shared" ref="N16:N18" si="2">L16+M16</f>
        <v>7133270</v>
      </c>
      <c r="P16" s="3" t="s">
        <v>13</v>
      </c>
      <c r="Q16" s="2">
        <v>1685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1685</v>
      </c>
      <c r="AB16" s="13">
        <f t="shared" si="3"/>
        <v>0</v>
      </c>
      <c r="AC16" s="14">
        <f t="shared" ref="AC16:AC18" si="4">AA16+AB16</f>
        <v>1685</v>
      </c>
      <c r="AE16" s="3" t="s">
        <v>13</v>
      </c>
      <c r="AF16" s="2">
        <f t="shared" ref="AF16:AF19" si="5">IFERROR(B16/Q16, "N.A.")</f>
        <v>4233.3946587537093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4233.3946587537093</v>
      </c>
      <c r="AQ16" s="13" t="str">
        <f t="shared" si="0"/>
        <v>N.A.</v>
      </c>
      <c r="AR16" s="14">
        <f t="shared" si="0"/>
        <v>4233.3946587537093</v>
      </c>
    </row>
    <row r="17" spans="1:44" ht="15" customHeight="1" thickBot="1" x14ac:dyDescent="0.3">
      <c r="A17" s="3" t="s">
        <v>14</v>
      </c>
      <c r="B17" s="2">
        <v>12795940</v>
      </c>
      <c r="C17" s="2">
        <v>15913560</v>
      </c>
      <c r="D17" s="2"/>
      <c r="E17" s="2"/>
      <c r="F17" s="2"/>
      <c r="G17" s="2">
        <v>1229800</v>
      </c>
      <c r="H17" s="2"/>
      <c r="I17" s="2">
        <v>8643000</v>
      </c>
      <c r="J17" s="2"/>
      <c r="K17" s="2"/>
      <c r="L17" s="1">
        <f t="shared" si="1"/>
        <v>12795940</v>
      </c>
      <c r="M17" s="13">
        <f t="shared" si="1"/>
        <v>25786360</v>
      </c>
      <c r="N17" s="14">
        <f t="shared" si="2"/>
        <v>38582300</v>
      </c>
      <c r="P17" s="3" t="s">
        <v>14</v>
      </c>
      <c r="Q17" s="2">
        <v>1077</v>
      </c>
      <c r="R17" s="2">
        <v>2117</v>
      </c>
      <c r="S17" s="2">
        <v>0</v>
      </c>
      <c r="T17" s="2">
        <v>0</v>
      </c>
      <c r="U17" s="2">
        <v>0</v>
      </c>
      <c r="V17" s="2">
        <v>286</v>
      </c>
      <c r="W17" s="2">
        <v>0</v>
      </c>
      <c r="X17" s="2">
        <v>402</v>
      </c>
      <c r="Y17" s="2">
        <v>0</v>
      </c>
      <c r="Z17" s="2">
        <v>0</v>
      </c>
      <c r="AA17" s="1">
        <f t="shared" si="3"/>
        <v>1077</v>
      </c>
      <c r="AB17" s="13">
        <f t="shared" si="3"/>
        <v>2805</v>
      </c>
      <c r="AC17" s="14">
        <f t="shared" si="4"/>
        <v>3882</v>
      </c>
      <c r="AE17" s="3" t="s">
        <v>14</v>
      </c>
      <c r="AF17" s="2">
        <f t="shared" si="5"/>
        <v>11881.095636025999</v>
      </c>
      <c r="AG17" s="2">
        <f t="shared" si="0"/>
        <v>7517.0335380255074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4300</v>
      </c>
      <c r="AL17" s="2" t="str">
        <f t="shared" si="0"/>
        <v>N.A.</v>
      </c>
      <c r="AM17" s="2">
        <f t="shared" si="0"/>
        <v>21500</v>
      </c>
      <c r="AN17" s="2" t="str">
        <f t="shared" si="0"/>
        <v>N.A.</v>
      </c>
      <c r="AO17" s="2" t="str">
        <f t="shared" si="0"/>
        <v>N.A.</v>
      </c>
      <c r="AP17" s="15">
        <f t="shared" si="0"/>
        <v>11881.095636025999</v>
      </c>
      <c r="AQ17" s="13">
        <f t="shared" si="0"/>
        <v>9192.9982174688048</v>
      </c>
      <c r="AR17" s="14">
        <f t="shared" si="0"/>
        <v>9938.7686759402368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37982330</v>
      </c>
      <c r="C19" s="2">
        <v>15913560</v>
      </c>
      <c r="D19" s="2">
        <v>3707460.0000000005</v>
      </c>
      <c r="E19" s="2"/>
      <c r="F19" s="2"/>
      <c r="G19" s="2">
        <v>1229800</v>
      </c>
      <c r="H19" s="2">
        <v>7652640</v>
      </c>
      <c r="I19" s="2">
        <v>8643000</v>
      </c>
      <c r="J19" s="2"/>
      <c r="K19" s="2"/>
      <c r="L19" s="1">
        <f t="shared" ref="L19" si="6">B19+D19+F19+H19+J19</f>
        <v>49342430</v>
      </c>
      <c r="M19" s="13">
        <f t="shared" ref="M19" si="7">C19+E19+G19+I19+K19</f>
        <v>25786360</v>
      </c>
      <c r="N19" s="21">
        <f t="shared" ref="N19" si="8">L19+M19</f>
        <v>75128790</v>
      </c>
      <c r="P19" s="4" t="s">
        <v>16</v>
      </c>
      <c r="Q19" s="2">
        <v>4716</v>
      </c>
      <c r="R19" s="2">
        <v>2117</v>
      </c>
      <c r="S19" s="2">
        <v>655</v>
      </c>
      <c r="T19" s="2">
        <v>0</v>
      </c>
      <c r="U19" s="2">
        <v>0</v>
      </c>
      <c r="V19" s="2">
        <v>286</v>
      </c>
      <c r="W19" s="2">
        <v>2117</v>
      </c>
      <c r="X19" s="2">
        <v>402</v>
      </c>
      <c r="Y19" s="2">
        <v>0</v>
      </c>
      <c r="Z19" s="2">
        <v>0</v>
      </c>
      <c r="AA19" s="1">
        <f t="shared" ref="AA19" si="9">Q19+S19+U19+W19+Y19</f>
        <v>7488</v>
      </c>
      <c r="AB19" s="13">
        <f t="shared" ref="AB19" si="10">R19+T19+V19+X19+Z19</f>
        <v>2805</v>
      </c>
      <c r="AC19" s="14">
        <f t="shared" ref="AC19" si="11">AA19+AB19</f>
        <v>10293</v>
      </c>
      <c r="AE19" s="4" t="s">
        <v>16</v>
      </c>
      <c r="AF19" s="2">
        <f t="shared" si="5"/>
        <v>8053.9291772688721</v>
      </c>
      <c r="AG19" s="2">
        <f t="shared" si="0"/>
        <v>7517.0335380255074</v>
      </c>
      <c r="AH19" s="2">
        <f t="shared" si="0"/>
        <v>5660.2442748091607</v>
      </c>
      <c r="AI19" s="2" t="str">
        <f t="shared" si="0"/>
        <v>N.A.</v>
      </c>
      <c r="AJ19" s="2" t="str">
        <f t="shared" si="0"/>
        <v>N.A.</v>
      </c>
      <c r="AK19" s="2">
        <f t="shared" si="0"/>
        <v>4300</v>
      </c>
      <c r="AL19" s="2">
        <f t="shared" si="0"/>
        <v>3614.8512045347188</v>
      </c>
      <c r="AM19" s="2">
        <f t="shared" si="0"/>
        <v>21500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6589.5339209401709</v>
      </c>
      <c r="AQ19" s="13">
        <f t="shared" ref="AQ19" si="13">IFERROR(M19/AB19, "N.A.")</f>
        <v>9192.9982174688048</v>
      </c>
      <c r="AR19" s="14">
        <f t="shared" ref="AR19" si="14">IFERROR(N19/AC19, "N.A.")</f>
        <v>7299.0177790731568</v>
      </c>
    </row>
    <row r="20" spans="1:44" ht="15" customHeight="1" thickBot="1" x14ac:dyDescent="0.3">
      <c r="A20" s="5" t="s">
        <v>0</v>
      </c>
      <c r="B20" s="42">
        <f>B19+C19</f>
        <v>53895890</v>
      </c>
      <c r="C20" s="43"/>
      <c r="D20" s="42">
        <f>D19+E19</f>
        <v>3707460.0000000005</v>
      </c>
      <c r="E20" s="43"/>
      <c r="F20" s="42">
        <f>F19+G19</f>
        <v>1229800</v>
      </c>
      <c r="G20" s="43"/>
      <c r="H20" s="42">
        <f>H19+I19</f>
        <v>16295640</v>
      </c>
      <c r="I20" s="43"/>
      <c r="J20" s="42">
        <f>J19+K19</f>
        <v>0</v>
      </c>
      <c r="K20" s="43"/>
      <c r="L20" s="42">
        <f>L19+M19</f>
        <v>75128790</v>
      </c>
      <c r="M20" s="46"/>
      <c r="N20" s="22">
        <f>B20+D20+F20+H20+J20</f>
        <v>75128790</v>
      </c>
      <c r="P20" s="5" t="s">
        <v>0</v>
      </c>
      <c r="Q20" s="42">
        <f>Q19+R19</f>
        <v>6833</v>
      </c>
      <c r="R20" s="43"/>
      <c r="S20" s="42">
        <f>S19+T19</f>
        <v>655</v>
      </c>
      <c r="T20" s="43"/>
      <c r="U20" s="42">
        <f>U19+V19</f>
        <v>286</v>
      </c>
      <c r="V20" s="43"/>
      <c r="W20" s="42">
        <f>W19+X19</f>
        <v>2519</v>
      </c>
      <c r="X20" s="43"/>
      <c r="Y20" s="42">
        <f>Y19+Z19</f>
        <v>0</v>
      </c>
      <c r="Z20" s="43"/>
      <c r="AA20" s="42">
        <f>AA19+AB19</f>
        <v>10293</v>
      </c>
      <c r="AB20" s="43"/>
      <c r="AC20" s="23">
        <f>Q20+S20+U20+W20+Y20</f>
        <v>10293</v>
      </c>
      <c r="AE20" s="5" t="s">
        <v>0</v>
      </c>
      <c r="AF20" s="44">
        <f>IFERROR(B20/Q20,"N.A.")</f>
        <v>7887.5881750329281</v>
      </c>
      <c r="AG20" s="45"/>
      <c r="AH20" s="44">
        <f>IFERROR(D20/S20,"N.A.")</f>
        <v>5660.2442748091607</v>
      </c>
      <c r="AI20" s="45"/>
      <c r="AJ20" s="44">
        <f>IFERROR(F20/U20,"N.A.")</f>
        <v>4300</v>
      </c>
      <c r="AK20" s="45"/>
      <c r="AL20" s="44">
        <f>IFERROR(H20/W20,"N.A.")</f>
        <v>6469.090909090909</v>
      </c>
      <c r="AM20" s="45"/>
      <c r="AN20" s="44" t="str">
        <f>IFERROR(J20/Y20,"N.A.")</f>
        <v>N.A.</v>
      </c>
      <c r="AO20" s="45"/>
      <c r="AP20" s="44">
        <f>IFERROR(L20/AA20,"N.A.")</f>
        <v>7299.0177790731568</v>
      </c>
      <c r="AQ20" s="45"/>
      <c r="AR20" s="16">
        <f>IFERROR(N20/AC20, "N.A.")</f>
        <v>7299.0177790731568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18053120</v>
      </c>
      <c r="C27" s="2"/>
      <c r="D27" s="2">
        <v>3707460.0000000005</v>
      </c>
      <c r="E27" s="2"/>
      <c r="F27" s="2"/>
      <c r="G27" s="2"/>
      <c r="H27" s="2">
        <v>5497140</v>
      </c>
      <c r="I27" s="2"/>
      <c r="J27" s="2"/>
      <c r="K27" s="2"/>
      <c r="L27" s="1">
        <f>B27+D27+F27+H27+J27</f>
        <v>27257720</v>
      </c>
      <c r="M27" s="13">
        <f>C27+E27+G27+I27+K27</f>
        <v>0</v>
      </c>
      <c r="N27" s="14">
        <f>L27+M27</f>
        <v>27257720</v>
      </c>
      <c r="P27" s="3" t="s">
        <v>12</v>
      </c>
      <c r="Q27" s="2">
        <v>1954</v>
      </c>
      <c r="R27" s="2">
        <v>0</v>
      </c>
      <c r="S27" s="2">
        <v>655</v>
      </c>
      <c r="T27" s="2">
        <v>0</v>
      </c>
      <c r="U27" s="2">
        <v>0</v>
      </c>
      <c r="V27" s="2">
        <v>0</v>
      </c>
      <c r="W27" s="2">
        <v>1638</v>
      </c>
      <c r="X27" s="2">
        <v>0</v>
      </c>
      <c r="Y27" s="2">
        <v>0</v>
      </c>
      <c r="Z27" s="2">
        <v>0</v>
      </c>
      <c r="AA27" s="1">
        <f>Q27+S27+U27+W27+Y27</f>
        <v>4247</v>
      </c>
      <c r="AB27" s="13">
        <f>R27+T27+V27+X27+Z27</f>
        <v>0</v>
      </c>
      <c r="AC27" s="14">
        <f>AA27+AB27</f>
        <v>4247</v>
      </c>
      <c r="AE27" s="3" t="s">
        <v>12</v>
      </c>
      <c r="AF27" s="2">
        <f>IFERROR(B27/Q27, "N.A.")</f>
        <v>9239.0583418628448</v>
      </c>
      <c r="AG27" s="2" t="str">
        <f t="shared" ref="AG27:AR31" si="15">IFERROR(C27/R27, "N.A.")</f>
        <v>N.A.</v>
      </c>
      <c r="AH27" s="2">
        <f t="shared" si="15"/>
        <v>5660.2442748091607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3356.0073260073259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6418.111608194019</v>
      </c>
      <c r="AQ27" s="13" t="str">
        <f t="shared" si="15"/>
        <v>N.A.</v>
      </c>
      <c r="AR27" s="14">
        <f t="shared" si="15"/>
        <v>6418.111608194019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6263380.0000000009</v>
      </c>
      <c r="C29" s="2">
        <v>11748680</v>
      </c>
      <c r="D29" s="2"/>
      <c r="E29" s="2"/>
      <c r="F29" s="2"/>
      <c r="G29" s="2"/>
      <c r="H29" s="2"/>
      <c r="I29" s="2">
        <v>8643000</v>
      </c>
      <c r="J29" s="2"/>
      <c r="K29" s="2"/>
      <c r="L29" s="1">
        <f t="shared" si="16"/>
        <v>6263380.0000000009</v>
      </c>
      <c r="M29" s="13">
        <f t="shared" si="16"/>
        <v>20391680</v>
      </c>
      <c r="N29" s="14">
        <f t="shared" si="17"/>
        <v>26655060</v>
      </c>
      <c r="P29" s="3" t="s">
        <v>14</v>
      </c>
      <c r="Q29" s="2">
        <v>655</v>
      </c>
      <c r="R29" s="2">
        <v>1519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402</v>
      </c>
      <c r="Y29" s="2">
        <v>0</v>
      </c>
      <c r="Z29" s="2">
        <v>0</v>
      </c>
      <c r="AA29" s="1">
        <f t="shared" si="18"/>
        <v>655</v>
      </c>
      <c r="AB29" s="13">
        <f t="shared" si="18"/>
        <v>1921</v>
      </c>
      <c r="AC29" s="14">
        <f t="shared" si="19"/>
        <v>2576</v>
      </c>
      <c r="AE29" s="3" t="s">
        <v>14</v>
      </c>
      <c r="AF29" s="2">
        <f t="shared" si="20"/>
        <v>9562.4122137404593</v>
      </c>
      <c r="AG29" s="2">
        <f t="shared" si="15"/>
        <v>7734.4832126398951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21500</v>
      </c>
      <c r="AN29" s="2" t="str">
        <f t="shared" si="15"/>
        <v>N.A.</v>
      </c>
      <c r="AO29" s="2" t="str">
        <f t="shared" si="15"/>
        <v>N.A.</v>
      </c>
      <c r="AP29" s="15">
        <f t="shared" si="15"/>
        <v>9562.4122137404593</v>
      </c>
      <c r="AQ29" s="13">
        <f t="shared" si="15"/>
        <v>10615.137948984904</v>
      </c>
      <c r="AR29" s="14">
        <f t="shared" si="15"/>
        <v>10347.461180124224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24316499.999999996</v>
      </c>
      <c r="C31" s="2">
        <v>11748680</v>
      </c>
      <c r="D31" s="2">
        <v>3707460.0000000005</v>
      </c>
      <c r="E31" s="2"/>
      <c r="F31" s="2"/>
      <c r="G31" s="2"/>
      <c r="H31" s="2">
        <v>5497140</v>
      </c>
      <c r="I31" s="2">
        <v>8643000</v>
      </c>
      <c r="J31" s="2"/>
      <c r="K31" s="2"/>
      <c r="L31" s="1">
        <f t="shared" ref="L31" si="21">B31+D31+F31+H31+J31</f>
        <v>33521099.999999996</v>
      </c>
      <c r="M31" s="13">
        <f t="shared" ref="M31" si="22">C31+E31+G31+I31+K31</f>
        <v>20391680</v>
      </c>
      <c r="N31" s="21">
        <f t="shared" ref="N31" si="23">L31+M31</f>
        <v>53912780</v>
      </c>
      <c r="P31" s="4" t="s">
        <v>16</v>
      </c>
      <c r="Q31" s="2">
        <v>2609</v>
      </c>
      <c r="R31" s="2">
        <v>1519</v>
      </c>
      <c r="S31" s="2">
        <v>655</v>
      </c>
      <c r="T31" s="2">
        <v>0</v>
      </c>
      <c r="U31" s="2">
        <v>0</v>
      </c>
      <c r="V31" s="2">
        <v>0</v>
      </c>
      <c r="W31" s="2">
        <v>1638</v>
      </c>
      <c r="X31" s="2">
        <v>402</v>
      </c>
      <c r="Y31" s="2">
        <v>0</v>
      </c>
      <c r="Z31" s="2">
        <v>0</v>
      </c>
      <c r="AA31" s="1">
        <f t="shared" ref="AA31" si="24">Q31+S31+U31+W31+Y31</f>
        <v>4902</v>
      </c>
      <c r="AB31" s="13">
        <f t="shared" ref="AB31" si="25">R31+T31+V31+X31+Z31</f>
        <v>1921</v>
      </c>
      <c r="AC31" s="14">
        <f t="shared" ref="AC31" si="26">AA31+AB31</f>
        <v>6823</v>
      </c>
      <c r="AE31" s="4" t="s">
        <v>16</v>
      </c>
      <c r="AF31" s="2">
        <f t="shared" si="20"/>
        <v>9320.2376389421224</v>
      </c>
      <c r="AG31" s="2">
        <f t="shared" si="15"/>
        <v>7734.4832126398951</v>
      </c>
      <c r="AH31" s="2">
        <f t="shared" si="15"/>
        <v>5660.2442748091607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3356.0073260073259</v>
      </c>
      <c r="AM31" s="2">
        <f t="shared" si="15"/>
        <v>21500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6838.2496940024475</v>
      </c>
      <c r="AQ31" s="13">
        <f t="shared" ref="AQ31" si="28">IFERROR(M31/AB31, "N.A.")</f>
        <v>10615.137948984904</v>
      </c>
      <c r="AR31" s="14">
        <f t="shared" ref="AR31" si="29">IFERROR(N31/AC31, "N.A.")</f>
        <v>7901.623919097171</v>
      </c>
    </row>
    <row r="32" spans="1:44" ht="15" customHeight="1" thickBot="1" x14ac:dyDescent="0.3">
      <c r="A32" s="5" t="s">
        <v>0</v>
      </c>
      <c r="B32" s="42">
        <f>B31+C31</f>
        <v>36065180</v>
      </c>
      <c r="C32" s="43"/>
      <c r="D32" s="42">
        <f>D31+E31</f>
        <v>3707460.0000000005</v>
      </c>
      <c r="E32" s="43"/>
      <c r="F32" s="42">
        <f>F31+G31</f>
        <v>0</v>
      </c>
      <c r="G32" s="43"/>
      <c r="H32" s="42">
        <f>H31+I31</f>
        <v>14140140</v>
      </c>
      <c r="I32" s="43"/>
      <c r="J32" s="42">
        <f>J31+K31</f>
        <v>0</v>
      </c>
      <c r="K32" s="43"/>
      <c r="L32" s="42">
        <f>L31+M31</f>
        <v>53912780</v>
      </c>
      <c r="M32" s="46"/>
      <c r="N32" s="22">
        <f>B32+D32+F32+H32+J32</f>
        <v>53912780</v>
      </c>
      <c r="P32" s="5" t="s">
        <v>0</v>
      </c>
      <c r="Q32" s="42">
        <f>Q31+R31</f>
        <v>4128</v>
      </c>
      <c r="R32" s="43"/>
      <c r="S32" s="42">
        <f>S31+T31</f>
        <v>655</v>
      </c>
      <c r="T32" s="43"/>
      <c r="U32" s="42">
        <f>U31+V31</f>
        <v>0</v>
      </c>
      <c r="V32" s="43"/>
      <c r="W32" s="42">
        <f>W31+X31</f>
        <v>2040</v>
      </c>
      <c r="X32" s="43"/>
      <c r="Y32" s="42">
        <f>Y31+Z31</f>
        <v>0</v>
      </c>
      <c r="Z32" s="43"/>
      <c r="AA32" s="42">
        <f>AA31+AB31</f>
        <v>6823</v>
      </c>
      <c r="AB32" s="43"/>
      <c r="AC32" s="23">
        <f>Q32+S32+U32+W32+Y32</f>
        <v>6823</v>
      </c>
      <c r="AE32" s="5" t="s">
        <v>0</v>
      </c>
      <c r="AF32" s="44">
        <f>IFERROR(B32/Q32,"N.A.")</f>
        <v>8736.7199612403092</v>
      </c>
      <c r="AG32" s="45"/>
      <c r="AH32" s="44">
        <f>IFERROR(D32/S32,"N.A.")</f>
        <v>5660.2442748091607</v>
      </c>
      <c r="AI32" s="45"/>
      <c r="AJ32" s="44" t="str">
        <f>IFERROR(F32/U32,"N.A.")</f>
        <v>N.A.</v>
      </c>
      <c r="AK32" s="45"/>
      <c r="AL32" s="44">
        <f>IFERROR(H32/W32,"N.A.")</f>
        <v>6931.4411764705883</v>
      </c>
      <c r="AM32" s="45"/>
      <c r="AN32" s="44" t="str">
        <f>IFERROR(J32/Y32,"N.A.")</f>
        <v>N.A.</v>
      </c>
      <c r="AO32" s="45"/>
      <c r="AP32" s="44">
        <f>IFERROR(L32/AA32,"N.A.")</f>
        <v>7901.623919097171</v>
      </c>
      <c r="AQ32" s="45"/>
      <c r="AR32" s="16">
        <f>IFERROR(N32/AC32, "N.A.")</f>
        <v>7901.623919097171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2155500</v>
      </c>
      <c r="I39" s="2"/>
      <c r="J39" s="2"/>
      <c r="K39" s="2"/>
      <c r="L39" s="1">
        <f>B39+D39+F39+H39+J39</f>
        <v>2155500</v>
      </c>
      <c r="M39" s="13">
        <f>C39+E39+G39+I39+K39</f>
        <v>0</v>
      </c>
      <c r="N39" s="14">
        <f>L39+M39</f>
        <v>2155500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479</v>
      </c>
      <c r="X39" s="2">
        <v>0</v>
      </c>
      <c r="Y39" s="2">
        <v>0</v>
      </c>
      <c r="Z39" s="2">
        <v>0</v>
      </c>
      <c r="AA39" s="1">
        <f>Q39+S39+U39+W39+Y39</f>
        <v>479</v>
      </c>
      <c r="AB39" s="13">
        <f>R39+T39+V39+X39+Z39</f>
        <v>0</v>
      </c>
      <c r="AC39" s="14">
        <f>AA39+AB39</f>
        <v>479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4500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4500</v>
      </c>
      <c r="AQ39" s="13" t="str">
        <f t="shared" si="30"/>
        <v>N.A.</v>
      </c>
      <c r="AR39" s="14">
        <f t="shared" si="30"/>
        <v>4500</v>
      </c>
    </row>
    <row r="40" spans="1:44" ht="15" customHeight="1" thickBot="1" x14ac:dyDescent="0.3">
      <c r="A40" s="3" t="s">
        <v>13</v>
      </c>
      <c r="B40" s="2">
        <v>7133270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7133270</v>
      </c>
      <c r="M40" s="13">
        <f t="shared" si="31"/>
        <v>0</v>
      </c>
      <c r="N40" s="14">
        <f t="shared" ref="N40:N42" si="32">L40+M40</f>
        <v>7133270</v>
      </c>
      <c r="P40" s="3" t="s">
        <v>13</v>
      </c>
      <c r="Q40" s="2">
        <v>1685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1685</v>
      </c>
      <c r="AB40" s="13">
        <f t="shared" si="33"/>
        <v>0</v>
      </c>
      <c r="AC40" s="14">
        <f t="shared" ref="AC40:AC42" si="34">AA40+AB40</f>
        <v>1685</v>
      </c>
      <c r="AE40" s="3" t="s">
        <v>13</v>
      </c>
      <c r="AF40" s="2">
        <f t="shared" ref="AF40:AF43" si="35">IFERROR(B40/Q40, "N.A.")</f>
        <v>4233.3946587537093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4233.3946587537093</v>
      </c>
      <c r="AQ40" s="13" t="str">
        <f t="shared" si="30"/>
        <v>N.A.</v>
      </c>
      <c r="AR40" s="14">
        <f t="shared" si="30"/>
        <v>4233.3946587537093</v>
      </c>
    </row>
    <row r="41" spans="1:44" ht="15" customHeight="1" thickBot="1" x14ac:dyDescent="0.3">
      <c r="A41" s="3" t="s">
        <v>14</v>
      </c>
      <c r="B41" s="2">
        <v>6532560</v>
      </c>
      <c r="C41" s="2">
        <v>4164880</v>
      </c>
      <c r="D41" s="2"/>
      <c r="E41" s="2"/>
      <c r="F41" s="2"/>
      <c r="G41" s="2">
        <v>1229800</v>
      </c>
      <c r="H41" s="2"/>
      <c r="I41" s="2"/>
      <c r="J41" s="2"/>
      <c r="K41" s="2"/>
      <c r="L41" s="1">
        <f t="shared" si="31"/>
        <v>6532560</v>
      </c>
      <c r="M41" s="13">
        <f t="shared" si="31"/>
        <v>5394680</v>
      </c>
      <c r="N41" s="14">
        <f t="shared" si="32"/>
        <v>11927240</v>
      </c>
      <c r="P41" s="3" t="s">
        <v>14</v>
      </c>
      <c r="Q41" s="2">
        <v>422</v>
      </c>
      <c r="R41" s="2">
        <v>598</v>
      </c>
      <c r="S41" s="2">
        <v>0</v>
      </c>
      <c r="T41" s="2">
        <v>0</v>
      </c>
      <c r="U41" s="2">
        <v>0</v>
      </c>
      <c r="V41" s="2">
        <v>286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422</v>
      </c>
      <c r="AB41" s="13">
        <f t="shared" si="33"/>
        <v>884</v>
      </c>
      <c r="AC41" s="14">
        <f t="shared" si="34"/>
        <v>1306</v>
      </c>
      <c r="AE41" s="3" t="s">
        <v>14</v>
      </c>
      <c r="AF41" s="2">
        <f t="shared" si="35"/>
        <v>15480</v>
      </c>
      <c r="AG41" s="2">
        <f t="shared" si="30"/>
        <v>6964.6822742474915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15480</v>
      </c>
      <c r="AQ41" s="13">
        <f t="shared" si="30"/>
        <v>6102.5791855203624</v>
      </c>
      <c r="AR41" s="14">
        <f t="shared" si="30"/>
        <v>9132.6493108728937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13665830</v>
      </c>
      <c r="C43" s="2">
        <v>4164880</v>
      </c>
      <c r="D43" s="2"/>
      <c r="E43" s="2"/>
      <c r="F43" s="2"/>
      <c r="G43" s="2">
        <v>1229800</v>
      </c>
      <c r="H43" s="2">
        <v>2155500</v>
      </c>
      <c r="I43" s="2"/>
      <c r="J43" s="2"/>
      <c r="K43" s="2"/>
      <c r="L43" s="1">
        <f t="shared" ref="L43" si="36">B43+D43+F43+H43+J43</f>
        <v>15821330</v>
      </c>
      <c r="M43" s="13">
        <f t="shared" ref="M43" si="37">C43+E43+G43+I43+K43</f>
        <v>5394680</v>
      </c>
      <c r="N43" s="21">
        <f t="shared" ref="N43" si="38">L43+M43</f>
        <v>21216010</v>
      </c>
      <c r="P43" s="4" t="s">
        <v>16</v>
      </c>
      <c r="Q43" s="2">
        <v>2107</v>
      </c>
      <c r="R43" s="2">
        <v>598</v>
      </c>
      <c r="S43" s="2">
        <v>0</v>
      </c>
      <c r="T43" s="2">
        <v>0</v>
      </c>
      <c r="U43" s="2">
        <v>0</v>
      </c>
      <c r="V43" s="2">
        <v>286</v>
      </c>
      <c r="W43" s="2">
        <v>479</v>
      </c>
      <c r="X43" s="2">
        <v>0</v>
      </c>
      <c r="Y43" s="2">
        <v>0</v>
      </c>
      <c r="Z43" s="2">
        <v>0</v>
      </c>
      <c r="AA43" s="1">
        <f t="shared" ref="AA43" si="39">Q43+S43+U43+W43+Y43</f>
        <v>2586</v>
      </c>
      <c r="AB43" s="13">
        <f t="shared" ref="AB43" si="40">R43+T43+V43+X43+Z43</f>
        <v>884</v>
      </c>
      <c r="AC43" s="21">
        <f t="shared" ref="AC43" si="41">AA43+AB43</f>
        <v>3470</v>
      </c>
      <c r="AE43" s="4" t="s">
        <v>16</v>
      </c>
      <c r="AF43" s="2">
        <f t="shared" si="35"/>
        <v>6485.9183673469388</v>
      </c>
      <c r="AG43" s="2">
        <f t="shared" si="30"/>
        <v>6964.6822742474915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4300</v>
      </c>
      <c r="AL43" s="2">
        <f t="shared" si="30"/>
        <v>4500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6118.07037896365</v>
      </c>
      <c r="AQ43" s="13">
        <f t="shared" ref="AQ43" si="43">IFERROR(M43/AB43, "N.A.")</f>
        <v>6102.5791855203624</v>
      </c>
      <c r="AR43" s="14">
        <f t="shared" ref="AR43" si="44">IFERROR(N43/AC43, "N.A.")</f>
        <v>6114.1239193083575</v>
      </c>
    </row>
    <row r="44" spans="1:44" ht="15" customHeight="1" thickBot="1" x14ac:dyDescent="0.3">
      <c r="A44" s="5" t="s">
        <v>0</v>
      </c>
      <c r="B44" s="42">
        <f>B43+C43</f>
        <v>17830710</v>
      </c>
      <c r="C44" s="43"/>
      <c r="D44" s="42">
        <f>D43+E43</f>
        <v>0</v>
      </c>
      <c r="E44" s="43"/>
      <c r="F44" s="42">
        <f>F43+G43</f>
        <v>1229800</v>
      </c>
      <c r="G44" s="43"/>
      <c r="H44" s="42">
        <f>H43+I43</f>
        <v>2155500</v>
      </c>
      <c r="I44" s="43"/>
      <c r="J44" s="42">
        <f>J43+K43</f>
        <v>0</v>
      </c>
      <c r="K44" s="43"/>
      <c r="L44" s="42">
        <f>L43+M43</f>
        <v>21216010</v>
      </c>
      <c r="M44" s="46"/>
      <c r="N44" s="22">
        <f>B44+D44+F44+H44+J44</f>
        <v>21216010</v>
      </c>
      <c r="P44" s="5" t="s">
        <v>0</v>
      </c>
      <c r="Q44" s="42">
        <f>Q43+R43</f>
        <v>2705</v>
      </c>
      <c r="R44" s="43"/>
      <c r="S44" s="42">
        <f>S43+T43</f>
        <v>0</v>
      </c>
      <c r="T44" s="43"/>
      <c r="U44" s="42">
        <f>U43+V43</f>
        <v>286</v>
      </c>
      <c r="V44" s="43"/>
      <c r="W44" s="42">
        <f>W43+X43</f>
        <v>479</v>
      </c>
      <c r="X44" s="43"/>
      <c r="Y44" s="42">
        <f>Y43+Z43</f>
        <v>0</v>
      </c>
      <c r="Z44" s="43"/>
      <c r="AA44" s="42">
        <f>AA43+AB43</f>
        <v>3470</v>
      </c>
      <c r="AB44" s="46"/>
      <c r="AC44" s="22">
        <f>Q44+S44+U44+W44+Y44</f>
        <v>3470</v>
      </c>
      <c r="AE44" s="5" t="s">
        <v>0</v>
      </c>
      <c r="AF44" s="44">
        <f>IFERROR(B44/Q44,"N.A.")</f>
        <v>6591.7597042513862</v>
      </c>
      <c r="AG44" s="45"/>
      <c r="AH44" s="44" t="str">
        <f>IFERROR(D44/S44,"N.A.")</f>
        <v>N.A.</v>
      </c>
      <c r="AI44" s="45"/>
      <c r="AJ44" s="44">
        <f>IFERROR(F44/U44,"N.A.")</f>
        <v>4300</v>
      </c>
      <c r="AK44" s="45"/>
      <c r="AL44" s="44">
        <f>IFERROR(H44/W44,"N.A.")</f>
        <v>4500</v>
      </c>
      <c r="AM44" s="45"/>
      <c r="AN44" s="44" t="str">
        <f>IFERROR(J44/Y44,"N.A.")</f>
        <v>N.A.</v>
      </c>
      <c r="AO44" s="45"/>
      <c r="AP44" s="44">
        <f>IFERROR(L44/AA44,"N.A.")</f>
        <v>6114.1239193083575</v>
      </c>
      <c r="AQ44" s="45"/>
      <c r="AR44" s="16">
        <f>IFERROR(N44/AC44, "N.A.")</f>
        <v>6114.1239193083575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20412278</v>
      </c>
      <c r="C15" s="2"/>
      <c r="D15" s="2">
        <v>11558275</v>
      </c>
      <c r="E15" s="2"/>
      <c r="F15" s="2">
        <v>17088630</v>
      </c>
      <c r="G15" s="2"/>
      <c r="H15" s="2">
        <v>85199743.00000003</v>
      </c>
      <c r="I15" s="2"/>
      <c r="J15" s="2">
        <v>0</v>
      </c>
      <c r="K15" s="2"/>
      <c r="L15" s="1">
        <f>B15+D15+F15+H15+J15</f>
        <v>134258926.00000003</v>
      </c>
      <c r="M15" s="13">
        <f>C15+E15+G15+I15+K15</f>
        <v>0</v>
      </c>
      <c r="N15" s="14">
        <f>L15+M15</f>
        <v>134258926.00000003</v>
      </c>
      <c r="P15" s="3" t="s">
        <v>12</v>
      </c>
      <c r="Q15" s="2">
        <v>5507</v>
      </c>
      <c r="R15" s="2">
        <v>0</v>
      </c>
      <c r="S15" s="2">
        <v>2008</v>
      </c>
      <c r="T15" s="2">
        <v>0</v>
      </c>
      <c r="U15" s="2">
        <v>2247</v>
      </c>
      <c r="V15" s="2">
        <v>0</v>
      </c>
      <c r="W15" s="2">
        <v>20297</v>
      </c>
      <c r="X15" s="2">
        <v>0</v>
      </c>
      <c r="Y15" s="2">
        <v>2225</v>
      </c>
      <c r="Z15" s="2">
        <v>0</v>
      </c>
      <c r="AA15" s="1">
        <f>Q15+S15+U15+W15+Y15</f>
        <v>32284</v>
      </c>
      <c r="AB15" s="13">
        <f>R15+T15+V15+X15+Z15</f>
        <v>0</v>
      </c>
      <c r="AC15" s="14">
        <f>AA15+AB15</f>
        <v>32284</v>
      </c>
      <c r="AE15" s="3" t="s">
        <v>12</v>
      </c>
      <c r="AF15" s="2">
        <f>IFERROR(B15/Q15, "N.A.")</f>
        <v>3706.6057744688578</v>
      </c>
      <c r="AG15" s="2" t="str">
        <f t="shared" ref="AG15:AR19" si="0">IFERROR(C15/R15, "N.A.")</f>
        <v>N.A.</v>
      </c>
      <c r="AH15" s="2">
        <f t="shared" si="0"/>
        <v>5756.1130478087653</v>
      </c>
      <c r="AI15" s="2" t="str">
        <f t="shared" si="0"/>
        <v>N.A.</v>
      </c>
      <c r="AJ15" s="2">
        <f t="shared" si="0"/>
        <v>7605.086782376502</v>
      </c>
      <c r="AK15" s="2" t="str">
        <f t="shared" si="0"/>
        <v>N.A.</v>
      </c>
      <c r="AL15" s="2">
        <f t="shared" si="0"/>
        <v>4197.652017539539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4158.6831247676873</v>
      </c>
      <c r="AQ15" s="13" t="str">
        <f t="shared" si="0"/>
        <v>N.A.</v>
      </c>
      <c r="AR15" s="14">
        <f t="shared" si="0"/>
        <v>4158.6831247676873</v>
      </c>
    </row>
    <row r="16" spans="1:44" ht="15" customHeight="1" thickBot="1" x14ac:dyDescent="0.3">
      <c r="A16" s="3" t="s">
        <v>13</v>
      </c>
      <c r="B16" s="2">
        <v>24141048.999999996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24141048.999999996</v>
      </c>
      <c r="M16" s="13">
        <f t="shared" si="1"/>
        <v>0</v>
      </c>
      <c r="N16" s="14">
        <f t="shared" ref="N16:N18" si="2">L16+M16</f>
        <v>24141048.999999996</v>
      </c>
      <c r="P16" s="3" t="s">
        <v>13</v>
      </c>
      <c r="Q16" s="2">
        <v>7349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7349</v>
      </c>
      <c r="AB16" s="13">
        <f t="shared" si="3"/>
        <v>0</v>
      </c>
      <c r="AC16" s="14">
        <f t="shared" ref="AC16:AC18" si="4">AA16+AB16</f>
        <v>7349</v>
      </c>
      <c r="AE16" s="3" t="s">
        <v>13</v>
      </c>
      <c r="AF16" s="2">
        <f t="shared" ref="AF16:AF19" si="5">IFERROR(B16/Q16, "N.A.")</f>
        <v>3284.9433936590008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3284.9433936590008</v>
      </c>
      <c r="AQ16" s="13" t="str">
        <f t="shared" si="0"/>
        <v>N.A.</v>
      </c>
      <c r="AR16" s="14">
        <f t="shared" si="0"/>
        <v>3284.9433936590008</v>
      </c>
    </row>
    <row r="17" spans="1:44" ht="15" customHeight="1" thickBot="1" x14ac:dyDescent="0.3">
      <c r="A17" s="3" t="s">
        <v>14</v>
      </c>
      <c r="B17" s="2">
        <v>100101486.99999999</v>
      </c>
      <c r="C17" s="2">
        <v>388898411</v>
      </c>
      <c r="D17" s="2">
        <v>8244572</v>
      </c>
      <c r="E17" s="2">
        <v>5216000</v>
      </c>
      <c r="F17" s="2"/>
      <c r="G17" s="2">
        <v>59144950</v>
      </c>
      <c r="H17" s="2"/>
      <c r="I17" s="2">
        <v>51854650</v>
      </c>
      <c r="J17" s="2">
        <v>0</v>
      </c>
      <c r="K17" s="2"/>
      <c r="L17" s="1">
        <f t="shared" si="1"/>
        <v>108346058.99999999</v>
      </c>
      <c r="M17" s="13">
        <f t="shared" si="1"/>
        <v>505114011</v>
      </c>
      <c r="N17" s="14">
        <f t="shared" si="2"/>
        <v>613460070</v>
      </c>
      <c r="P17" s="3" t="s">
        <v>14</v>
      </c>
      <c r="Q17" s="2">
        <v>16208</v>
      </c>
      <c r="R17" s="2">
        <v>52613</v>
      </c>
      <c r="S17" s="2">
        <v>2129</v>
      </c>
      <c r="T17" s="2">
        <v>326</v>
      </c>
      <c r="U17" s="2">
        <v>0</v>
      </c>
      <c r="V17" s="2">
        <v>5100</v>
      </c>
      <c r="W17" s="2">
        <v>0</v>
      </c>
      <c r="X17" s="2">
        <v>5878</v>
      </c>
      <c r="Y17" s="2">
        <v>3705</v>
      </c>
      <c r="Z17" s="2">
        <v>0</v>
      </c>
      <c r="AA17" s="1">
        <f t="shared" si="3"/>
        <v>22042</v>
      </c>
      <c r="AB17" s="13">
        <f t="shared" si="3"/>
        <v>63917</v>
      </c>
      <c r="AC17" s="14">
        <f t="shared" si="4"/>
        <v>85959</v>
      </c>
      <c r="AE17" s="3" t="s">
        <v>14</v>
      </c>
      <c r="AF17" s="2">
        <f t="shared" si="5"/>
        <v>6176.054232477788</v>
      </c>
      <c r="AG17" s="2">
        <f t="shared" si="0"/>
        <v>7391.679071712314</v>
      </c>
      <c r="AH17" s="2">
        <f t="shared" si="0"/>
        <v>3872.5091592296853</v>
      </c>
      <c r="AI17" s="2">
        <f t="shared" si="0"/>
        <v>16000</v>
      </c>
      <c r="AJ17" s="2" t="str">
        <f t="shared" si="0"/>
        <v>N.A.</v>
      </c>
      <c r="AK17" s="2">
        <f t="shared" si="0"/>
        <v>11597.049019607843</v>
      </c>
      <c r="AL17" s="2" t="str">
        <f t="shared" si="0"/>
        <v>N.A.</v>
      </c>
      <c r="AM17" s="2">
        <f t="shared" si="0"/>
        <v>8821.81864579789</v>
      </c>
      <c r="AN17" s="2">
        <f t="shared" si="0"/>
        <v>0</v>
      </c>
      <c r="AO17" s="2" t="str">
        <f t="shared" si="0"/>
        <v>N.A.</v>
      </c>
      <c r="AP17" s="15">
        <f t="shared" si="0"/>
        <v>4915.4368478359493</v>
      </c>
      <c r="AQ17" s="13">
        <f t="shared" si="0"/>
        <v>7902.6551778087205</v>
      </c>
      <c r="AR17" s="14">
        <f t="shared" si="0"/>
        <v>7136.6589885875828</v>
      </c>
    </row>
    <row r="18" spans="1:44" ht="15" customHeight="1" thickBot="1" x14ac:dyDescent="0.3">
      <c r="A18" s="3" t="s">
        <v>15</v>
      </c>
      <c r="B18" s="2">
        <v>5321374</v>
      </c>
      <c r="C18" s="2">
        <v>291540</v>
      </c>
      <c r="D18" s="2"/>
      <c r="E18" s="2"/>
      <c r="F18" s="2"/>
      <c r="G18" s="2">
        <v>282500</v>
      </c>
      <c r="H18" s="2">
        <v>1615669.9999999998</v>
      </c>
      <c r="I18" s="2"/>
      <c r="J18" s="2">
        <v>0</v>
      </c>
      <c r="K18" s="2"/>
      <c r="L18" s="1">
        <f t="shared" si="1"/>
        <v>6937044</v>
      </c>
      <c r="M18" s="13">
        <f t="shared" si="1"/>
        <v>574040</v>
      </c>
      <c r="N18" s="14">
        <f t="shared" si="2"/>
        <v>7511084</v>
      </c>
      <c r="P18" s="3" t="s">
        <v>15</v>
      </c>
      <c r="Q18" s="2">
        <v>1280</v>
      </c>
      <c r="R18" s="2">
        <v>113</v>
      </c>
      <c r="S18" s="2">
        <v>0</v>
      </c>
      <c r="T18" s="2">
        <v>0</v>
      </c>
      <c r="U18" s="2">
        <v>0</v>
      </c>
      <c r="V18" s="2">
        <v>530</v>
      </c>
      <c r="W18" s="2">
        <v>1167</v>
      </c>
      <c r="X18" s="2">
        <v>0</v>
      </c>
      <c r="Y18" s="2">
        <v>345</v>
      </c>
      <c r="Z18" s="2">
        <v>0</v>
      </c>
      <c r="AA18" s="1">
        <f t="shared" si="3"/>
        <v>2792</v>
      </c>
      <c r="AB18" s="13">
        <f t="shared" si="3"/>
        <v>643</v>
      </c>
      <c r="AC18" s="21">
        <f t="shared" si="4"/>
        <v>3435</v>
      </c>
      <c r="AE18" s="3" t="s">
        <v>15</v>
      </c>
      <c r="AF18" s="2">
        <f t="shared" si="5"/>
        <v>4157.3234375000002</v>
      </c>
      <c r="AG18" s="2">
        <f t="shared" si="0"/>
        <v>2580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533.01886792452831</v>
      </c>
      <c r="AL18" s="2">
        <f t="shared" si="0"/>
        <v>1384.4644387317908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2484.6146131805158</v>
      </c>
      <c r="AQ18" s="13">
        <f t="shared" si="0"/>
        <v>892.75272161741839</v>
      </c>
      <c r="AR18" s="14">
        <f t="shared" si="0"/>
        <v>2186.6328966521105</v>
      </c>
    </row>
    <row r="19" spans="1:44" ht="15" customHeight="1" thickBot="1" x14ac:dyDescent="0.3">
      <c r="A19" s="4" t="s">
        <v>16</v>
      </c>
      <c r="B19" s="2">
        <v>149976187.99999994</v>
      </c>
      <c r="C19" s="2">
        <v>389189950.99999994</v>
      </c>
      <c r="D19" s="2">
        <v>19802847</v>
      </c>
      <c r="E19" s="2">
        <v>5216000</v>
      </c>
      <c r="F19" s="2">
        <v>17088630</v>
      </c>
      <c r="G19" s="2">
        <v>59427449.999999993</v>
      </c>
      <c r="H19" s="2">
        <v>86815412.99999997</v>
      </c>
      <c r="I19" s="2">
        <v>51854650</v>
      </c>
      <c r="J19" s="2">
        <v>0</v>
      </c>
      <c r="K19" s="2"/>
      <c r="L19" s="1">
        <f t="shared" ref="L19" si="6">B19+D19+F19+H19+J19</f>
        <v>273683077.99999988</v>
      </c>
      <c r="M19" s="13">
        <f t="shared" ref="M19" si="7">C19+E19+G19+I19+K19</f>
        <v>505688050.99999994</v>
      </c>
      <c r="N19" s="21">
        <f t="shared" ref="N19" si="8">L19+M19</f>
        <v>779371128.99999976</v>
      </c>
      <c r="P19" s="4" t="s">
        <v>16</v>
      </c>
      <c r="Q19" s="2">
        <v>30344</v>
      </c>
      <c r="R19" s="2">
        <v>52726</v>
      </c>
      <c r="S19" s="2">
        <v>4137</v>
      </c>
      <c r="T19" s="2">
        <v>326</v>
      </c>
      <c r="U19" s="2">
        <v>2247</v>
      </c>
      <c r="V19" s="2">
        <v>5630</v>
      </c>
      <c r="W19" s="2">
        <v>21464</v>
      </c>
      <c r="X19" s="2">
        <v>5878</v>
      </c>
      <c r="Y19" s="2">
        <v>6275</v>
      </c>
      <c r="Z19" s="2">
        <v>0</v>
      </c>
      <c r="AA19" s="1">
        <f t="shared" ref="AA19" si="9">Q19+S19+U19+W19+Y19</f>
        <v>64467</v>
      </c>
      <c r="AB19" s="13">
        <f t="shared" ref="AB19" si="10">R19+T19+V19+X19+Z19</f>
        <v>64560</v>
      </c>
      <c r="AC19" s="14">
        <f t="shared" ref="AC19" si="11">AA19+AB19</f>
        <v>129027</v>
      </c>
      <c r="AE19" s="4" t="s">
        <v>16</v>
      </c>
      <c r="AF19" s="2">
        <f t="shared" si="5"/>
        <v>4942.5319008700217</v>
      </c>
      <c r="AG19" s="2">
        <f t="shared" si="0"/>
        <v>7381.3668967871627</v>
      </c>
      <c r="AH19" s="2">
        <f t="shared" si="0"/>
        <v>4786.7650471356055</v>
      </c>
      <c r="AI19" s="2">
        <f t="shared" si="0"/>
        <v>16000</v>
      </c>
      <c r="AJ19" s="2">
        <f t="shared" si="0"/>
        <v>7605.086782376502</v>
      </c>
      <c r="AK19" s="2">
        <f t="shared" si="0"/>
        <v>10555.497335701597</v>
      </c>
      <c r="AL19" s="2">
        <f t="shared" si="0"/>
        <v>4044.6987048080491</v>
      </c>
      <c r="AM19" s="2">
        <f t="shared" si="0"/>
        <v>8821.81864579789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4245.320520576417</v>
      </c>
      <c r="AQ19" s="13">
        <f t="shared" ref="AQ19" si="13">IFERROR(M19/AB19, "N.A.")</f>
        <v>7832.8384603469631</v>
      </c>
      <c r="AR19" s="14">
        <f t="shared" ref="AR19" si="14">IFERROR(N19/AC19, "N.A.")</f>
        <v>6040.3723949250916</v>
      </c>
    </row>
    <row r="20" spans="1:44" ht="15" customHeight="1" thickBot="1" x14ac:dyDescent="0.3">
      <c r="A20" s="5" t="s">
        <v>0</v>
      </c>
      <c r="B20" s="42">
        <f>B19+C19</f>
        <v>539166138.99999988</v>
      </c>
      <c r="C20" s="43"/>
      <c r="D20" s="42">
        <f>D19+E19</f>
        <v>25018847</v>
      </c>
      <c r="E20" s="43"/>
      <c r="F20" s="42">
        <f>F19+G19</f>
        <v>76516080</v>
      </c>
      <c r="G20" s="43"/>
      <c r="H20" s="42">
        <f>H19+I19</f>
        <v>138670062.99999997</v>
      </c>
      <c r="I20" s="43"/>
      <c r="J20" s="42">
        <f>J19+K19</f>
        <v>0</v>
      </c>
      <c r="K20" s="43"/>
      <c r="L20" s="42">
        <f>L19+M19</f>
        <v>779371128.99999976</v>
      </c>
      <c r="M20" s="46"/>
      <c r="N20" s="22">
        <f>B20+D20+F20+H20+J20</f>
        <v>779371128.99999988</v>
      </c>
      <c r="P20" s="5" t="s">
        <v>0</v>
      </c>
      <c r="Q20" s="42">
        <f>Q19+R19</f>
        <v>83070</v>
      </c>
      <c r="R20" s="43"/>
      <c r="S20" s="42">
        <f>S19+T19</f>
        <v>4463</v>
      </c>
      <c r="T20" s="43"/>
      <c r="U20" s="42">
        <f>U19+V19</f>
        <v>7877</v>
      </c>
      <c r="V20" s="43"/>
      <c r="W20" s="42">
        <f>W19+X19</f>
        <v>27342</v>
      </c>
      <c r="X20" s="43"/>
      <c r="Y20" s="42">
        <f>Y19+Z19</f>
        <v>6275</v>
      </c>
      <c r="Z20" s="43"/>
      <c r="AA20" s="42">
        <f>AA19+AB19</f>
        <v>129027</v>
      </c>
      <c r="AB20" s="43"/>
      <c r="AC20" s="23">
        <f>Q20+S20+U20+W20+Y20</f>
        <v>129027</v>
      </c>
      <c r="AE20" s="5" t="s">
        <v>0</v>
      </c>
      <c r="AF20" s="44">
        <f>IFERROR(B20/Q20,"N.A.")</f>
        <v>6490.5036595642214</v>
      </c>
      <c r="AG20" s="45"/>
      <c r="AH20" s="44">
        <f>IFERROR(D20/S20,"N.A.")</f>
        <v>5605.8362088281428</v>
      </c>
      <c r="AI20" s="45"/>
      <c r="AJ20" s="44">
        <f>IFERROR(F20/U20,"N.A.")</f>
        <v>9713.8606068300123</v>
      </c>
      <c r="AK20" s="45"/>
      <c r="AL20" s="44">
        <f>IFERROR(H20/W20,"N.A.")</f>
        <v>5071.6868919610843</v>
      </c>
      <c r="AM20" s="45"/>
      <c r="AN20" s="44">
        <f>IFERROR(J20/Y20,"N.A.")</f>
        <v>0</v>
      </c>
      <c r="AO20" s="45"/>
      <c r="AP20" s="44">
        <f>IFERROR(L20/AA20,"N.A.")</f>
        <v>6040.3723949250916</v>
      </c>
      <c r="AQ20" s="45"/>
      <c r="AR20" s="16">
        <f>IFERROR(N20/AC20, "N.A.")</f>
        <v>6040.3723949250925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18484238</v>
      </c>
      <c r="C27" s="2"/>
      <c r="D27" s="2">
        <v>11558275</v>
      </c>
      <c r="E27" s="2"/>
      <c r="F27" s="2">
        <v>11872300</v>
      </c>
      <c r="G27" s="2"/>
      <c r="H27" s="2">
        <v>59668453</v>
      </c>
      <c r="I27" s="2"/>
      <c r="J27" s="2">
        <v>0</v>
      </c>
      <c r="K27" s="2"/>
      <c r="L27" s="1">
        <f>B27+D27+F27+H27+J27</f>
        <v>101583266</v>
      </c>
      <c r="M27" s="13">
        <f>C27+E27+G27+I27+K27</f>
        <v>0</v>
      </c>
      <c r="N27" s="14">
        <f>L27+M27</f>
        <v>101583266</v>
      </c>
      <c r="P27" s="3" t="s">
        <v>12</v>
      </c>
      <c r="Q27" s="2">
        <v>4557</v>
      </c>
      <c r="R27" s="2">
        <v>0</v>
      </c>
      <c r="S27" s="2">
        <v>2008</v>
      </c>
      <c r="T27" s="2">
        <v>0</v>
      </c>
      <c r="U27" s="2">
        <v>1531</v>
      </c>
      <c r="V27" s="2">
        <v>0</v>
      </c>
      <c r="W27" s="2">
        <v>11980</v>
      </c>
      <c r="X27" s="2">
        <v>0</v>
      </c>
      <c r="Y27" s="2">
        <v>388</v>
      </c>
      <c r="Z27" s="2">
        <v>0</v>
      </c>
      <c r="AA27" s="1">
        <f>Q27+S27+U27+W27+Y27</f>
        <v>20464</v>
      </c>
      <c r="AB27" s="13">
        <f>R27+T27+V27+X27+Z27</f>
        <v>0</v>
      </c>
      <c r="AC27" s="14">
        <f>AA27+AB27</f>
        <v>20464</v>
      </c>
      <c r="AE27" s="3" t="s">
        <v>12</v>
      </c>
      <c r="AF27" s="2">
        <f>IFERROR(B27/Q27, "N.A.")</f>
        <v>4056.2295369760809</v>
      </c>
      <c r="AG27" s="2" t="str">
        <f t="shared" ref="AG27:AR31" si="15">IFERROR(C27/R27, "N.A.")</f>
        <v>N.A.</v>
      </c>
      <c r="AH27" s="2">
        <f t="shared" si="15"/>
        <v>5756.1130478087653</v>
      </c>
      <c r="AI27" s="2" t="str">
        <f t="shared" si="15"/>
        <v>N.A.</v>
      </c>
      <c r="AJ27" s="2">
        <f t="shared" si="15"/>
        <v>7754.6048334421948</v>
      </c>
      <c r="AK27" s="2" t="str">
        <f t="shared" si="15"/>
        <v>N.A.</v>
      </c>
      <c r="AL27" s="2">
        <f t="shared" si="15"/>
        <v>4980.6722036727879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4963.9985340109461</v>
      </c>
      <c r="AQ27" s="13" t="str">
        <f t="shared" si="15"/>
        <v>N.A.</v>
      </c>
      <c r="AR27" s="14">
        <f t="shared" si="15"/>
        <v>4963.9985340109461</v>
      </c>
    </row>
    <row r="28" spans="1:44" ht="15" customHeight="1" thickBot="1" x14ac:dyDescent="0.3">
      <c r="A28" s="3" t="s">
        <v>13</v>
      </c>
      <c r="B28" s="2">
        <v>6921915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6921915</v>
      </c>
      <c r="M28" s="13">
        <f t="shared" si="16"/>
        <v>0</v>
      </c>
      <c r="N28" s="14">
        <f t="shared" ref="N28:N30" si="17">L28+M28</f>
        <v>6921915</v>
      </c>
      <c r="P28" s="3" t="s">
        <v>13</v>
      </c>
      <c r="Q28" s="2">
        <v>1336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1336</v>
      </c>
      <c r="AB28" s="13">
        <f t="shared" si="18"/>
        <v>0</v>
      </c>
      <c r="AC28" s="14">
        <f t="shared" ref="AC28:AC30" si="19">AA28+AB28</f>
        <v>1336</v>
      </c>
      <c r="AE28" s="3" t="s">
        <v>13</v>
      </c>
      <c r="AF28" s="2">
        <f t="shared" ref="AF28:AF31" si="20">IFERROR(B28/Q28, "N.A.")</f>
        <v>5181.0741017964074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5181.0741017964074</v>
      </c>
      <c r="AQ28" s="13" t="str">
        <f t="shared" si="15"/>
        <v>N.A.</v>
      </c>
      <c r="AR28" s="14">
        <f t="shared" si="15"/>
        <v>5181.0741017964074</v>
      </c>
    </row>
    <row r="29" spans="1:44" ht="15" customHeight="1" thickBot="1" x14ac:dyDescent="0.3">
      <c r="A29" s="3" t="s">
        <v>14</v>
      </c>
      <c r="B29" s="2">
        <v>67405560</v>
      </c>
      <c r="C29" s="2">
        <v>205848740.99999994</v>
      </c>
      <c r="D29" s="2">
        <v>5781160</v>
      </c>
      <c r="E29" s="2"/>
      <c r="F29" s="2"/>
      <c r="G29" s="2">
        <v>52122300</v>
      </c>
      <c r="H29" s="2"/>
      <c r="I29" s="2">
        <v>30144150.000000004</v>
      </c>
      <c r="J29" s="2">
        <v>0</v>
      </c>
      <c r="K29" s="2"/>
      <c r="L29" s="1">
        <f t="shared" si="16"/>
        <v>73186720</v>
      </c>
      <c r="M29" s="13">
        <f t="shared" si="16"/>
        <v>288115190.99999994</v>
      </c>
      <c r="N29" s="14">
        <f t="shared" si="17"/>
        <v>361301910.99999994</v>
      </c>
      <c r="P29" s="3" t="s">
        <v>14</v>
      </c>
      <c r="Q29" s="2">
        <v>8657</v>
      </c>
      <c r="R29" s="2">
        <v>30795</v>
      </c>
      <c r="S29" s="2">
        <v>1448</v>
      </c>
      <c r="T29" s="2">
        <v>0</v>
      </c>
      <c r="U29" s="2">
        <v>0</v>
      </c>
      <c r="V29" s="2">
        <v>3229</v>
      </c>
      <c r="W29" s="2">
        <v>0</v>
      </c>
      <c r="X29" s="2">
        <v>2743</v>
      </c>
      <c r="Y29" s="2">
        <v>1547</v>
      </c>
      <c r="Z29" s="2">
        <v>0</v>
      </c>
      <c r="AA29" s="1">
        <f t="shared" si="18"/>
        <v>11652</v>
      </c>
      <c r="AB29" s="13">
        <f t="shared" si="18"/>
        <v>36767</v>
      </c>
      <c r="AC29" s="14">
        <f t="shared" si="19"/>
        <v>48419</v>
      </c>
      <c r="AE29" s="3" t="s">
        <v>14</v>
      </c>
      <c r="AF29" s="2">
        <f t="shared" si="20"/>
        <v>7786.249278040892</v>
      </c>
      <c r="AG29" s="2">
        <f t="shared" si="15"/>
        <v>6684.48582562104</v>
      </c>
      <c r="AH29" s="2">
        <f t="shared" si="15"/>
        <v>3992.5138121546961</v>
      </c>
      <c r="AI29" s="2" t="str">
        <f t="shared" si="15"/>
        <v>N.A.</v>
      </c>
      <c r="AJ29" s="2" t="str">
        <f t="shared" si="15"/>
        <v>N.A.</v>
      </c>
      <c r="AK29" s="2">
        <f t="shared" si="15"/>
        <v>16141.93248683803</v>
      </c>
      <c r="AL29" s="2" t="str">
        <f t="shared" si="15"/>
        <v>N.A.</v>
      </c>
      <c r="AM29" s="2">
        <f t="shared" si="15"/>
        <v>10989.48231862924</v>
      </c>
      <c r="AN29" s="2">
        <f t="shared" si="15"/>
        <v>0</v>
      </c>
      <c r="AO29" s="2" t="str">
        <f t="shared" si="15"/>
        <v>N.A.</v>
      </c>
      <c r="AP29" s="15">
        <f t="shared" si="15"/>
        <v>6281.0435976656372</v>
      </c>
      <c r="AQ29" s="13">
        <f t="shared" si="15"/>
        <v>7836.2442135610718</v>
      </c>
      <c r="AR29" s="14">
        <f t="shared" si="15"/>
        <v>7461.986224416034</v>
      </c>
    </row>
    <row r="30" spans="1:44" ht="15" customHeight="1" thickBot="1" x14ac:dyDescent="0.3">
      <c r="A30" s="3" t="s">
        <v>15</v>
      </c>
      <c r="B30" s="2">
        <v>5321374</v>
      </c>
      <c r="C30" s="2">
        <v>291540</v>
      </c>
      <c r="D30" s="2"/>
      <c r="E30" s="2"/>
      <c r="F30" s="2"/>
      <c r="G30" s="2">
        <v>282500</v>
      </c>
      <c r="H30" s="2">
        <v>1070270</v>
      </c>
      <c r="I30" s="2"/>
      <c r="J30" s="2">
        <v>0</v>
      </c>
      <c r="K30" s="2"/>
      <c r="L30" s="1">
        <f t="shared" si="16"/>
        <v>6391644</v>
      </c>
      <c r="M30" s="13">
        <f t="shared" si="16"/>
        <v>574040</v>
      </c>
      <c r="N30" s="14">
        <f t="shared" si="17"/>
        <v>6965684</v>
      </c>
      <c r="P30" s="3" t="s">
        <v>15</v>
      </c>
      <c r="Q30" s="2">
        <v>1280</v>
      </c>
      <c r="R30" s="2">
        <v>113</v>
      </c>
      <c r="S30" s="2">
        <v>0</v>
      </c>
      <c r="T30" s="2">
        <v>0</v>
      </c>
      <c r="U30" s="2">
        <v>0</v>
      </c>
      <c r="V30" s="2">
        <v>530</v>
      </c>
      <c r="W30" s="2">
        <v>832</v>
      </c>
      <c r="X30" s="2">
        <v>0</v>
      </c>
      <c r="Y30" s="2">
        <v>345</v>
      </c>
      <c r="Z30" s="2">
        <v>0</v>
      </c>
      <c r="AA30" s="1">
        <f t="shared" si="18"/>
        <v>2457</v>
      </c>
      <c r="AB30" s="13">
        <f t="shared" si="18"/>
        <v>643</v>
      </c>
      <c r="AC30" s="21">
        <f t="shared" si="19"/>
        <v>3100</v>
      </c>
      <c r="AE30" s="3" t="s">
        <v>15</v>
      </c>
      <c r="AF30" s="2">
        <f t="shared" si="20"/>
        <v>4157.3234375000002</v>
      </c>
      <c r="AG30" s="2">
        <f t="shared" si="15"/>
        <v>2580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533.01886792452831</v>
      </c>
      <c r="AL30" s="2">
        <f t="shared" si="15"/>
        <v>1286.3822115384614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2601.4017094017095</v>
      </c>
      <c r="AQ30" s="13">
        <f t="shared" si="15"/>
        <v>892.75272161741839</v>
      </c>
      <c r="AR30" s="14">
        <f t="shared" si="15"/>
        <v>2246.9948387096774</v>
      </c>
    </row>
    <row r="31" spans="1:44" ht="15" customHeight="1" thickBot="1" x14ac:dyDescent="0.3">
      <c r="A31" s="4" t="s">
        <v>16</v>
      </c>
      <c r="B31" s="2">
        <v>98133087.000000015</v>
      </c>
      <c r="C31" s="2">
        <v>206140280.99999991</v>
      </c>
      <c r="D31" s="2">
        <v>17339435</v>
      </c>
      <c r="E31" s="2"/>
      <c r="F31" s="2">
        <v>11872300</v>
      </c>
      <c r="G31" s="2">
        <v>52404800.000000007</v>
      </c>
      <c r="H31" s="2">
        <v>60738723</v>
      </c>
      <c r="I31" s="2">
        <v>30144150.000000004</v>
      </c>
      <c r="J31" s="2">
        <v>0</v>
      </c>
      <c r="K31" s="2"/>
      <c r="L31" s="1">
        <f t="shared" ref="L31" si="21">B31+D31+F31+H31+J31</f>
        <v>188083545</v>
      </c>
      <c r="M31" s="13">
        <f t="shared" ref="M31" si="22">C31+E31+G31+I31+K31</f>
        <v>288689230.99999994</v>
      </c>
      <c r="N31" s="21">
        <f t="shared" ref="N31" si="23">L31+M31</f>
        <v>476772775.99999994</v>
      </c>
      <c r="P31" s="4" t="s">
        <v>16</v>
      </c>
      <c r="Q31" s="2">
        <v>15830</v>
      </c>
      <c r="R31" s="2">
        <v>30908</v>
      </c>
      <c r="S31" s="2">
        <v>3456</v>
      </c>
      <c r="T31" s="2">
        <v>0</v>
      </c>
      <c r="U31" s="2">
        <v>1531</v>
      </c>
      <c r="V31" s="2">
        <v>3759</v>
      </c>
      <c r="W31" s="2">
        <v>12812</v>
      </c>
      <c r="X31" s="2">
        <v>2743</v>
      </c>
      <c r="Y31" s="2">
        <v>2280</v>
      </c>
      <c r="Z31" s="2">
        <v>0</v>
      </c>
      <c r="AA31" s="1">
        <f t="shared" ref="AA31" si="24">Q31+S31+U31+W31+Y31</f>
        <v>35909</v>
      </c>
      <c r="AB31" s="13">
        <f t="shared" ref="AB31" si="25">R31+T31+V31+X31+Z31</f>
        <v>37410</v>
      </c>
      <c r="AC31" s="14">
        <f t="shared" ref="AC31" si="26">AA31+AB31</f>
        <v>73319</v>
      </c>
      <c r="AE31" s="4" t="s">
        <v>16</v>
      </c>
      <c r="AF31" s="2">
        <f t="shared" si="20"/>
        <v>6199.1842703727107</v>
      </c>
      <c r="AG31" s="2">
        <f t="shared" si="15"/>
        <v>6669.4797786980689</v>
      </c>
      <c r="AH31" s="2">
        <f t="shared" si="15"/>
        <v>5017.1976273148148</v>
      </c>
      <c r="AI31" s="2" t="str">
        <f t="shared" si="15"/>
        <v>N.A.</v>
      </c>
      <c r="AJ31" s="2">
        <f t="shared" si="15"/>
        <v>7754.6048334421948</v>
      </c>
      <c r="AK31" s="2">
        <f t="shared" si="15"/>
        <v>13941.154562383615</v>
      </c>
      <c r="AL31" s="2">
        <f t="shared" si="15"/>
        <v>4740.7682641273805</v>
      </c>
      <c r="AM31" s="2">
        <f t="shared" si="15"/>
        <v>10989.48231862924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5237.782867804729</v>
      </c>
      <c r="AQ31" s="13">
        <f t="shared" ref="AQ31" si="28">IFERROR(M31/AB31, "N.A.")</f>
        <v>7716.9000534616398</v>
      </c>
      <c r="AR31" s="14">
        <f t="shared" ref="AR31" si="29">IFERROR(N31/AC31, "N.A.")</f>
        <v>6502.7179312320131</v>
      </c>
    </row>
    <row r="32" spans="1:44" ht="15" customHeight="1" thickBot="1" x14ac:dyDescent="0.3">
      <c r="A32" s="5" t="s">
        <v>0</v>
      </c>
      <c r="B32" s="42">
        <f>B31+C31</f>
        <v>304273367.99999994</v>
      </c>
      <c r="C32" s="43"/>
      <c r="D32" s="42">
        <f>D31+E31</f>
        <v>17339435</v>
      </c>
      <c r="E32" s="43"/>
      <c r="F32" s="42">
        <f>F31+G31</f>
        <v>64277100.000000007</v>
      </c>
      <c r="G32" s="43"/>
      <c r="H32" s="42">
        <f>H31+I31</f>
        <v>90882873</v>
      </c>
      <c r="I32" s="43"/>
      <c r="J32" s="42">
        <f>J31+K31</f>
        <v>0</v>
      </c>
      <c r="K32" s="43"/>
      <c r="L32" s="42">
        <f>L31+M31</f>
        <v>476772775.99999994</v>
      </c>
      <c r="M32" s="46"/>
      <c r="N32" s="22">
        <f>B32+D32+F32+H32+J32</f>
        <v>476772775.99999994</v>
      </c>
      <c r="P32" s="5" t="s">
        <v>0</v>
      </c>
      <c r="Q32" s="42">
        <f>Q31+R31</f>
        <v>46738</v>
      </c>
      <c r="R32" s="43"/>
      <c r="S32" s="42">
        <f>S31+T31</f>
        <v>3456</v>
      </c>
      <c r="T32" s="43"/>
      <c r="U32" s="42">
        <f>U31+V31</f>
        <v>5290</v>
      </c>
      <c r="V32" s="43"/>
      <c r="W32" s="42">
        <f>W31+X31</f>
        <v>15555</v>
      </c>
      <c r="X32" s="43"/>
      <c r="Y32" s="42">
        <f>Y31+Z31</f>
        <v>2280</v>
      </c>
      <c r="Z32" s="43"/>
      <c r="AA32" s="42">
        <f>AA31+AB31</f>
        <v>73319</v>
      </c>
      <c r="AB32" s="43"/>
      <c r="AC32" s="23">
        <f>Q32+S32+U32+W32+Y32</f>
        <v>73319</v>
      </c>
      <c r="AE32" s="5" t="s">
        <v>0</v>
      </c>
      <c r="AF32" s="44">
        <f>IFERROR(B32/Q32,"N.A.")</f>
        <v>6510.1923060464705</v>
      </c>
      <c r="AG32" s="45"/>
      <c r="AH32" s="44">
        <f>IFERROR(D32/S32,"N.A.")</f>
        <v>5017.1976273148148</v>
      </c>
      <c r="AI32" s="45"/>
      <c r="AJ32" s="44">
        <f>IFERROR(F32/U32,"N.A.")</f>
        <v>12150.680529300569</v>
      </c>
      <c r="AK32" s="45"/>
      <c r="AL32" s="44">
        <f>IFERROR(H32/W32,"N.A.")</f>
        <v>5842.6790742526518</v>
      </c>
      <c r="AM32" s="45"/>
      <c r="AN32" s="44">
        <f>IFERROR(J32/Y32,"N.A.")</f>
        <v>0</v>
      </c>
      <c r="AO32" s="45"/>
      <c r="AP32" s="44">
        <f>IFERROR(L32/AA32,"N.A.")</f>
        <v>6502.7179312320131</v>
      </c>
      <c r="AQ32" s="45"/>
      <c r="AR32" s="16">
        <f>IFERROR(N32/AC32, "N.A.")</f>
        <v>6502.7179312320131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1928040</v>
      </c>
      <c r="C39" s="2"/>
      <c r="D39" s="2"/>
      <c r="E39" s="2"/>
      <c r="F39" s="2">
        <v>5216330</v>
      </c>
      <c r="G39" s="2"/>
      <c r="H39" s="2">
        <v>25531290.000000011</v>
      </c>
      <c r="I39" s="2"/>
      <c r="J39" s="2">
        <v>0</v>
      </c>
      <c r="K39" s="2"/>
      <c r="L39" s="1">
        <f>B39+D39+F39+H39+J39</f>
        <v>32675660.000000011</v>
      </c>
      <c r="M39" s="13">
        <f>C39+E39+G39+I39+K39</f>
        <v>0</v>
      </c>
      <c r="N39" s="14">
        <f>L39+M39</f>
        <v>32675660.000000011</v>
      </c>
      <c r="P39" s="3" t="s">
        <v>12</v>
      </c>
      <c r="Q39" s="2">
        <v>950</v>
      </c>
      <c r="R39" s="2">
        <v>0</v>
      </c>
      <c r="S39" s="2">
        <v>0</v>
      </c>
      <c r="T39" s="2">
        <v>0</v>
      </c>
      <c r="U39" s="2">
        <v>716</v>
      </c>
      <c r="V39" s="2">
        <v>0</v>
      </c>
      <c r="W39" s="2">
        <v>8317</v>
      </c>
      <c r="X39" s="2">
        <v>0</v>
      </c>
      <c r="Y39" s="2">
        <v>1837</v>
      </c>
      <c r="Z39" s="2">
        <v>0</v>
      </c>
      <c r="AA39" s="1">
        <f>Q39+S39+U39+W39+Y39</f>
        <v>11820</v>
      </c>
      <c r="AB39" s="13">
        <f>R39+T39+V39+X39+Z39</f>
        <v>0</v>
      </c>
      <c r="AC39" s="14">
        <f>AA39+AB39</f>
        <v>11820</v>
      </c>
      <c r="AE39" s="3" t="s">
        <v>12</v>
      </c>
      <c r="AF39" s="2">
        <f>IFERROR(B39/Q39, "N.A.")</f>
        <v>2029.5157894736842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7285.3770949720674</v>
      </c>
      <c r="AK39" s="2" t="str">
        <f t="shared" si="30"/>
        <v>N.A.</v>
      </c>
      <c r="AL39" s="2">
        <f t="shared" si="30"/>
        <v>3069.7715522423964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2764.4382402707283</v>
      </c>
      <c r="AQ39" s="13" t="str">
        <f t="shared" si="30"/>
        <v>N.A.</v>
      </c>
      <c r="AR39" s="14">
        <f t="shared" si="30"/>
        <v>2764.4382402707283</v>
      </c>
    </row>
    <row r="40" spans="1:44" ht="15" customHeight="1" thickBot="1" x14ac:dyDescent="0.3">
      <c r="A40" s="3" t="s">
        <v>13</v>
      </c>
      <c r="B40" s="2">
        <v>17219134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17219134</v>
      </c>
      <c r="M40" s="13">
        <f t="shared" si="31"/>
        <v>0</v>
      </c>
      <c r="N40" s="14">
        <f t="shared" ref="N40:N42" si="32">L40+M40</f>
        <v>17219134</v>
      </c>
      <c r="P40" s="3" t="s">
        <v>13</v>
      </c>
      <c r="Q40" s="2">
        <v>6013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6013</v>
      </c>
      <c r="AB40" s="13">
        <f t="shared" si="33"/>
        <v>0</v>
      </c>
      <c r="AC40" s="14">
        <f t="shared" ref="AC40:AC42" si="34">AA40+AB40</f>
        <v>6013</v>
      </c>
      <c r="AE40" s="3" t="s">
        <v>13</v>
      </c>
      <c r="AF40" s="2">
        <f t="shared" ref="AF40:AF43" si="35">IFERROR(B40/Q40, "N.A.")</f>
        <v>2863.6510893065024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2863.6510893065024</v>
      </c>
      <c r="AQ40" s="13" t="str">
        <f t="shared" si="30"/>
        <v>N.A.</v>
      </c>
      <c r="AR40" s="14">
        <f t="shared" si="30"/>
        <v>2863.6510893065024</v>
      </c>
    </row>
    <row r="41" spans="1:44" ht="15" customHeight="1" thickBot="1" x14ac:dyDescent="0.3">
      <c r="A41" s="3" t="s">
        <v>14</v>
      </c>
      <c r="B41" s="2">
        <v>32695927</v>
      </c>
      <c r="C41" s="2">
        <v>183049669.99999991</v>
      </c>
      <c r="D41" s="2">
        <v>2463412</v>
      </c>
      <c r="E41" s="2">
        <v>5216000</v>
      </c>
      <c r="F41" s="2"/>
      <c r="G41" s="2">
        <v>7022650.0000000009</v>
      </c>
      <c r="H41" s="2"/>
      <c r="I41" s="2">
        <v>21710499.999999996</v>
      </c>
      <c r="J41" s="2">
        <v>0</v>
      </c>
      <c r="K41" s="2"/>
      <c r="L41" s="1">
        <f t="shared" si="31"/>
        <v>35159339</v>
      </c>
      <c r="M41" s="13">
        <f t="shared" si="31"/>
        <v>216998819.99999991</v>
      </c>
      <c r="N41" s="14">
        <f t="shared" si="32"/>
        <v>252158158.99999991</v>
      </c>
      <c r="P41" s="3" t="s">
        <v>14</v>
      </c>
      <c r="Q41" s="2">
        <v>7551</v>
      </c>
      <c r="R41" s="2">
        <v>21818</v>
      </c>
      <c r="S41" s="2">
        <v>681</v>
      </c>
      <c r="T41" s="2">
        <v>326</v>
      </c>
      <c r="U41" s="2">
        <v>0</v>
      </c>
      <c r="V41" s="2">
        <v>1871</v>
      </c>
      <c r="W41" s="2">
        <v>0</v>
      </c>
      <c r="X41" s="2">
        <v>3135</v>
      </c>
      <c r="Y41" s="2">
        <v>2158</v>
      </c>
      <c r="Z41" s="2">
        <v>0</v>
      </c>
      <c r="AA41" s="1">
        <f t="shared" si="33"/>
        <v>10390</v>
      </c>
      <c r="AB41" s="13">
        <f t="shared" si="33"/>
        <v>27150</v>
      </c>
      <c r="AC41" s="14">
        <f t="shared" si="34"/>
        <v>37540</v>
      </c>
      <c r="AE41" s="3" t="s">
        <v>14</v>
      </c>
      <c r="AF41" s="2">
        <f t="shared" si="35"/>
        <v>4330.0128459806647</v>
      </c>
      <c r="AG41" s="2">
        <f t="shared" si="30"/>
        <v>8389.8464570538054</v>
      </c>
      <c r="AH41" s="2">
        <f t="shared" si="30"/>
        <v>3617.3450807635832</v>
      </c>
      <c r="AI41" s="2">
        <f t="shared" si="30"/>
        <v>16000</v>
      </c>
      <c r="AJ41" s="2" t="str">
        <f t="shared" si="30"/>
        <v>N.A.</v>
      </c>
      <c r="AK41" s="2">
        <f t="shared" si="30"/>
        <v>3753.4206306787819</v>
      </c>
      <c r="AL41" s="2" t="str">
        <f t="shared" si="30"/>
        <v>N.A.</v>
      </c>
      <c r="AM41" s="2">
        <f t="shared" si="30"/>
        <v>6925.199362041466</v>
      </c>
      <c r="AN41" s="2">
        <f t="shared" si="30"/>
        <v>0</v>
      </c>
      <c r="AO41" s="2" t="str">
        <f t="shared" si="30"/>
        <v>N.A.</v>
      </c>
      <c r="AP41" s="15">
        <f t="shared" si="30"/>
        <v>3383.9594802694901</v>
      </c>
      <c r="AQ41" s="13">
        <f t="shared" si="30"/>
        <v>7992.5900552486155</v>
      </c>
      <c r="AR41" s="14">
        <f t="shared" si="30"/>
        <v>6717.0527171017557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545400</v>
      </c>
      <c r="I42" s="2"/>
      <c r="J42" s="2"/>
      <c r="K42" s="2"/>
      <c r="L42" s="1">
        <f t="shared" si="31"/>
        <v>545400</v>
      </c>
      <c r="M42" s="13">
        <f t="shared" si="31"/>
        <v>0</v>
      </c>
      <c r="N42" s="14">
        <f t="shared" si="32"/>
        <v>545400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335</v>
      </c>
      <c r="X42" s="2">
        <v>0</v>
      </c>
      <c r="Y42" s="2">
        <v>0</v>
      </c>
      <c r="Z42" s="2">
        <v>0</v>
      </c>
      <c r="AA42" s="1">
        <f t="shared" si="33"/>
        <v>335</v>
      </c>
      <c r="AB42" s="13">
        <f t="shared" si="33"/>
        <v>0</v>
      </c>
      <c r="AC42" s="14">
        <f t="shared" si="34"/>
        <v>335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1628.0597014925372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1628.0597014925372</v>
      </c>
      <c r="AQ42" s="13" t="str">
        <f t="shared" si="30"/>
        <v>N.A.</v>
      </c>
      <c r="AR42" s="14">
        <f t="shared" si="30"/>
        <v>1628.0597014925372</v>
      </c>
    </row>
    <row r="43" spans="1:44" ht="15" customHeight="1" thickBot="1" x14ac:dyDescent="0.3">
      <c r="A43" s="4" t="s">
        <v>16</v>
      </c>
      <c r="B43" s="2">
        <v>51843100.999999985</v>
      </c>
      <c r="C43" s="2">
        <v>183049669.99999991</v>
      </c>
      <c r="D43" s="2">
        <v>2463412</v>
      </c>
      <c r="E43" s="2">
        <v>5216000</v>
      </c>
      <c r="F43" s="2">
        <v>5216330</v>
      </c>
      <c r="G43" s="2">
        <v>7022650.0000000009</v>
      </c>
      <c r="H43" s="2">
        <v>26076689.999999996</v>
      </c>
      <c r="I43" s="2">
        <v>21710499.999999996</v>
      </c>
      <c r="J43" s="2">
        <v>0</v>
      </c>
      <c r="K43" s="2"/>
      <c r="L43" s="1">
        <f t="shared" ref="L43" si="36">B43+D43+F43+H43+J43</f>
        <v>85599532.999999985</v>
      </c>
      <c r="M43" s="13">
        <f t="shared" ref="M43" si="37">C43+E43+G43+I43+K43</f>
        <v>216998819.99999991</v>
      </c>
      <c r="N43" s="21">
        <f t="shared" ref="N43" si="38">L43+M43</f>
        <v>302598352.99999988</v>
      </c>
      <c r="P43" s="4" t="s">
        <v>16</v>
      </c>
      <c r="Q43" s="2">
        <v>14514</v>
      </c>
      <c r="R43" s="2">
        <v>21818</v>
      </c>
      <c r="S43" s="2">
        <v>681</v>
      </c>
      <c r="T43" s="2">
        <v>326</v>
      </c>
      <c r="U43" s="2">
        <v>716</v>
      </c>
      <c r="V43" s="2">
        <v>1871</v>
      </c>
      <c r="W43" s="2">
        <v>8652</v>
      </c>
      <c r="X43" s="2">
        <v>3135</v>
      </c>
      <c r="Y43" s="2">
        <v>3995</v>
      </c>
      <c r="Z43" s="2">
        <v>0</v>
      </c>
      <c r="AA43" s="1">
        <f t="shared" ref="AA43" si="39">Q43+S43+U43+W43+Y43</f>
        <v>28558</v>
      </c>
      <c r="AB43" s="13">
        <f t="shared" ref="AB43" si="40">R43+T43+V43+X43+Z43</f>
        <v>27150</v>
      </c>
      <c r="AC43" s="21">
        <f t="shared" ref="AC43" si="41">AA43+AB43</f>
        <v>55708</v>
      </c>
      <c r="AE43" s="4" t="s">
        <v>16</v>
      </c>
      <c r="AF43" s="2">
        <f t="shared" si="35"/>
        <v>3571.9375086123732</v>
      </c>
      <c r="AG43" s="2">
        <f t="shared" si="30"/>
        <v>8389.8464570538054</v>
      </c>
      <c r="AH43" s="2">
        <f t="shared" si="30"/>
        <v>3617.3450807635832</v>
      </c>
      <c r="AI43" s="2">
        <f t="shared" si="30"/>
        <v>16000</v>
      </c>
      <c r="AJ43" s="2">
        <f t="shared" si="30"/>
        <v>7285.3770949720674</v>
      </c>
      <c r="AK43" s="2">
        <f t="shared" si="30"/>
        <v>3753.4206306787819</v>
      </c>
      <c r="AL43" s="2">
        <f t="shared" si="30"/>
        <v>3013.9493758668514</v>
      </c>
      <c r="AM43" s="2">
        <f t="shared" si="30"/>
        <v>6925.199362041466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2997.3924294418371</v>
      </c>
      <c r="AQ43" s="13">
        <f t="shared" ref="AQ43" si="43">IFERROR(M43/AB43, "N.A.")</f>
        <v>7992.5900552486155</v>
      </c>
      <c r="AR43" s="14">
        <f t="shared" ref="AR43" si="44">IFERROR(N43/AC43, "N.A.")</f>
        <v>5431.8653155740631</v>
      </c>
    </row>
    <row r="44" spans="1:44" ht="15" customHeight="1" thickBot="1" x14ac:dyDescent="0.3">
      <c r="A44" s="5" t="s">
        <v>0</v>
      </c>
      <c r="B44" s="42">
        <f>B43+C43</f>
        <v>234892770.99999988</v>
      </c>
      <c r="C44" s="43"/>
      <c r="D44" s="42">
        <f>D43+E43</f>
        <v>7679412</v>
      </c>
      <c r="E44" s="43"/>
      <c r="F44" s="42">
        <f>F43+G43</f>
        <v>12238980</v>
      </c>
      <c r="G44" s="43"/>
      <c r="H44" s="42">
        <f>H43+I43</f>
        <v>47787189.999999993</v>
      </c>
      <c r="I44" s="43"/>
      <c r="J44" s="42">
        <f>J43+K43</f>
        <v>0</v>
      </c>
      <c r="K44" s="43"/>
      <c r="L44" s="42">
        <f>L43+M43</f>
        <v>302598352.99999988</v>
      </c>
      <c r="M44" s="46"/>
      <c r="N44" s="22">
        <f>B44+D44+F44+H44+J44</f>
        <v>302598352.99999988</v>
      </c>
      <c r="P44" s="5" t="s">
        <v>0</v>
      </c>
      <c r="Q44" s="42">
        <f>Q43+R43</f>
        <v>36332</v>
      </c>
      <c r="R44" s="43"/>
      <c r="S44" s="42">
        <f>S43+T43</f>
        <v>1007</v>
      </c>
      <c r="T44" s="43"/>
      <c r="U44" s="42">
        <f>U43+V43</f>
        <v>2587</v>
      </c>
      <c r="V44" s="43"/>
      <c r="W44" s="42">
        <f>W43+X43</f>
        <v>11787</v>
      </c>
      <c r="X44" s="43"/>
      <c r="Y44" s="42">
        <f>Y43+Z43</f>
        <v>3995</v>
      </c>
      <c r="Z44" s="43"/>
      <c r="AA44" s="42">
        <f>AA43+AB43</f>
        <v>55708</v>
      </c>
      <c r="AB44" s="46"/>
      <c r="AC44" s="22">
        <f>Q44+S44+U44+W44+Y44</f>
        <v>55708</v>
      </c>
      <c r="AE44" s="5" t="s">
        <v>0</v>
      </c>
      <c r="AF44" s="44">
        <f>IFERROR(B44/Q44,"N.A.")</f>
        <v>6465.1759055378143</v>
      </c>
      <c r="AG44" s="45"/>
      <c r="AH44" s="44">
        <f>IFERROR(D44/S44,"N.A.")</f>
        <v>7626.0297914597813</v>
      </c>
      <c r="AI44" s="45"/>
      <c r="AJ44" s="44">
        <f>IFERROR(F44/U44,"N.A.")</f>
        <v>4730.9547738693464</v>
      </c>
      <c r="AK44" s="45"/>
      <c r="AL44" s="44">
        <f>IFERROR(H44/W44,"N.A.")</f>
        <v>4054.2283872062435</v>
      </c>
      <c r="AM44" s="45"/>
      <c r="AN44" s="44">
        <f>IFERROR(J44/Y44,"N.A.")</f>
        <v>0</v>
      </c>
      <c r="AO44" s="45"/>
      <c r="AP44" s="44">
        <f>IFERROR(L44/AA44,"N.A.")</f>
        <v>5431.8653155740631</v>
      </c>
      <c r="AQ44" s="45"/>
      <c r="AR44" s="16">
        <f>IFERROR(N44/AC44, "N.A.")</f>
        <v>5431.8653155740631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124939166.99999994</v>
      </c>
      <c r="C15" s="2"/>
      <c r="D15" s="2">
        <v>64636445</v>
      </c>
      <c r="E15" s="2"/>
      <c r="F15" s="2">
        <v>34145180</v>
      </c>
      <c r="G15" s="2"/>
      <c r="H15" s="2">
        <v>211935352.99999976</v>
      </c>
      <c r="I15" s="2"/>
      <c r="J15" s="2">
        <v>0</v>
      </c>
      <c r="K15" s="2"/>
      <c r="L15" s="1">
        <f>B15+D15+F15+H15+J15</f>
        <v>435656144.9999997</v>
      </c>
      <c r="M15" s="13">
        <f>C15+E15+G15+I15+K15</f>
        <v>0</v>
      </c>
      <c r="N15" s="14">
        <f>L15+M15</f>
        <v>435656144.9999997</v>
      </c>
      <c r="P15" s="3" t="s">
        <v>12</v>
      </c>
      <c r="Q15" s="2">
        <v>18665</v>
      </c>
      <c r="R15" s="2">
        <v>0</v>
      </c>
      <c r="S15" s="2">
        <v>9282</v>
      </c>
      <c r="T15" s="2">
        <v>0</v>
      </c>
      <c r="U15" s="2">
        <v>4644</v>
      </c>
      <c r="V15" s="2">
        <v>0</v>
      </c>
      <c r="W15" s="2">
        <v>48211</v>
      </c>
      <c r="X15" s="2">
        <v>0</v>
      </c>
      <c r="Y15" s="2">
        <v>3049</v>
      </c>
      <c r="Z15" s="2">
        <v>0</v>
      </c>
      <c r="AA15" s="1">
        <f>Q15+S15+U15+W15+Y15</f>
        <v>83851</v>
      </c>
      <c r="AB15" s="13">
        <f>R15+T15+V15+X15+Z15</f>
        <v>0</v>
      </c>
      <c r="AC15" s="14">
        <f>AA15+AB15</f>
        <v>83851</v>
      </c>
      <c r="AE15" s="3" t="s">
        <v>12</v>
      </c>
      <c r="AF15" s="2">
        <f>IFERROR(B15/Q15, "N.A.")</f>
        <v>6693.7673185105778</v>
      </c>
      <c r="AG15" s="2" t="str">
        <f t="shared" ref="AG15:AR19" si="0">IFERROR(C15/R15, "N.A.")</f>
        <v>N.A.</v>
      </c>
      <c r="AH15" s="2">
        <f t="shared" si="0"/>
        <v>6963.6333764274941</v>
      </c>
      <c r="AI15" s="2" t="str">
        <f t="shared" si="0"/>
        <v>N.A.</v>
      </c>
      <c r="AJ15" s="2">
        <f t="shared" si="0"/>
        <v>7352.5366063738156</v>
      </c>
      <c r="AK15" s="2" t="str">
        <f t="shared" si="0"/>
        <v>N.A.</v>
      </c>
      <c r="AL15" s="2">
        <f t="shared" si="0"/>
        <v>4395.9957893426763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5195.5986809936639</v>
      </c>
      <c r="AQ15" s="13" t="str">
        <f t="shared" si="0"/>
        <v>N.A.</v>
      </c>
      <c r="AR15" s="14">
        <f t="shared" si="0"/>
        <v>5195.5986809936639</v>
      </c>
    </row>
    <row r="16" spans="1:44" ht="15" customHeight="1" thickBot="1" x14ac:dyDescent="0.3">
      <c r="A16" s="3" t="s">
        <v>13</v>
      </c>
      <c r="B16" s="2">
        <v>96790521</v>
      </c>
      <c r="C16" s="2">
        <v>7516765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96790521</v>
      </c>
      <c r="M16" s="13">
        <f t="shared" si="1"/>
        <v>7516765</v>
      </c>
      <c r="N16" s="14">
        <f t="shared" ref="N16:N18" si="2">L16+M16</f>
        <v>104307286</v>
      </c>
      <c r="P16" s="3" t="s">
        <v>13</v>
      </c>
      <c r="Q16" s="2">
        <v>19273</v>
      </c>
      <c r="R16" s="2">
        <v>930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19273</v>
      </c>
      <c r="AB16" s="13">
        <f t="shared" si="3"/>
        <v>930</v>
      </c>
      <c r="AC16" s="14">
        <f t="shared" ref="AC16:AC18" si="4">AA16+AB16</f>
        <v>20203</v>
      </c>
      <c r="AE16" s="3" t="s">
        <v>13</v>
      </c>
      <c r="AF16" s="2">
        <f t="shared" ref="AF16:AF19" si="5">IFERROR(B16/Q16, "N.A.")</f>
        <v>5022.0786073781974</v>
      </c>
      <c r="AG16" s="2">
        <f t="shared" si="0"/>
        <v>8082.5430107526881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5022.0786073781974</v>
      </c>
      <c r="AQ16" s="13">
        <f t="shared" si="0"/>
        <v>8082.5430107526881</v>
      </c>
      <c r="AR16" s="14">
        <f t="shared" si="0"/>
        <v>5162.9602534277092</v>
      </c>
    </row>
    <row r="17" spans="1:44" ht="15" customHeight="1" thickBot="1" x14ac:dyDescent="0.3">
      <c r="A17" s="3" t="s">
        <v>14</v>
      </c>
      <c r="B17" s="2">
        <v>223861264</v>
      </c>
      <c r="C17" s="2">
        <v>1607042023.0000014</v>
      </c>
      <c r="D17" s="2">
        <v>92964738.000000015</v>
      </c>
      <c r="E17" s="2">
        <v>55275449.999999985</v>
      </c>
      <c r="F17" s="2"/>
      <c r="G17" s="2">
        <v>109852109.99999997</v>
      </c>
      <c r="H17" s="2"/>
      <c r="I17" s="2">
        <v>111463734.99999997</v>
      </c>
      <c r="J17" s="2">
        <v>0</v>
      </c>
      <c r="K17" s="2"/>
      <c r="L17" s="1">
        <f t="shared" si="1"/>
        <v>316826002</v>
      </c>
      <c r="M17" s="13">
        <f t="shared" si="1"/>
        <v>1883633318.0000014</v>
      </c>
      <c r="N17" s="14">
        <f t="shared" si="2"/>
        <v>2200459320.0000014</v>
      </c>
      <c r="P17" s="3" t="s">
        <v>14</v>
      </c>
      <c r="Q17" s="2">
        <v>43572</v>
      </c>
      <c r="R17" s="2">
        <v>238007</v>
      </c>
      <c r="S17" s="2">
        <v>10229</v>
      </c>
      <c r="T17" s="2">
        <v>4929</v>
      </c>
      <c r="U17" s="2">
        <v>0</v>
      </c>
      <c r="V17" s="2">
        <v>11785</v>
      </c>
      <c r="W17" s="2">
        <v>0</v>
      </c>
      <c r="X17" s="2">
        <v>15048</v>
      </c>
      <c r="Y17" s="2">
        <v>5255</v>
      </c>
      <c r="Z17" s="2">
        <v>0</v>
      </c>
      <c r="AA17" s="1">
        <f t="shared" si="3"/>
        <v>59056</v>
      </c>
      <c r="AB17" s="13">
        <f t="shared" si="3"/>
        <v>269769</v>
      </c>
      <c r="AC17" s="14">
        <f t="shared" si="4"/>
        <v>328825</v>
      </c>
      <c r="AE17" s="3" t="s">
        <v>14</v>
      </c>
      <c r="AF17" s="2">
        <f t="shared" si="5"/>
        <v>5137.7321215459469</v>
      </c>
      <c r="AG17" s="2">
        <f t="shared" si="0"/>
        <v>6752.0788170095893</v>
      </c>
      <c r="AH17" s="2">
        <f t="shared" si="0"/>
        <v>9088.3505719034129</v>
      </c>
      <c r="AI17" s="2">
        <f t="shared" si="0"/>
        <v>11214.333536214239</v>
      </c>
      <c r="AJ17" s="2" t="str">
        <f t="shared" si="0"/>
        <v>N.A.</v>
      </c>
      <c r="AK17" s="2">
        <f t="shared" si="0"/>
        <v>9321.350021213404</v>
      </c>
      <c r="AL17" s="2" t="str">
        <f t="shared" si="0"/>
        <v>N.A.</v>
      </c>
      <c r="AM17" s="2">
        <f t="shared" si="0"/>
        <v>7407.2125863902156</v>
      </c>
      <c r="AN17" s="2">
        <f t="shared" si="0"/>
        <v>0</v>
      </c>
      <c r="AO17" s="2" t="str">
        <f t="shared" si="0"/>
        <v>N.A.</v>
      </c>
      <c r="AP17" s="15">
        <f t="shared" si="0"/>
        <v>5364.8401855865623</v>
      </c>
      <c r="AQ17" s="13">
        <f t="shared" si="0"/>
        <v>6982.3935218650086</v>
      </c>
      <c r="AR17" s="14">
        <f t="shared" si="0"/>
        <v>6691.8857142857187</v>
      </c>
    </row>
    <row r="18" spans="1:44" ht="15" customHeight="1" thickBot="1" x14ac:dyDescent="0.3">
      <c r="A18" s="3" t="s">
        <v>15</v>
      </c>
      <c r="B18" s="2">
        <v>2510970</v>
      </c>
      <c r="C18" s="2"/>
      <c r="D18" s="2">
        <v>883120</v>
      </c>
      <c r="E18" s="2"/>
      <c r="F18" s="2"/>
      <c r="G18" s="2">
        <v>6372600</v>
      </c>
      <c r="H18" s="2">
        <v>201000</v>
      </c>
      <c r="I18" s="2"/>
      <c r="J18" s="2"/>
      <c r="K18" s="2"/>
      <c r="L18" s="1">
        <f t="shared" si="1"/>
        <v>3595090</v>
      </c>
      <c r="M18" s="13">
        <f t="shared" si="1"/>
        <v>6372600</v>
      </c>
      <c r="N18" s="14">
        <f t="shared" si="2"/>
        <v>9967690</v>
      </c>
      <c r="P18" s="3" t="s">
        <v>15</v>
      </c>
      <c r="Q18" s="2">
        <v>320</v>
      </c>
      <c r="R18" s="2">
        <v>0</v>
      </c>
      <c r="S18" s="2">
        <v>332</v>
      </c>
      <c r="T18" s="2">
        <v>0</v>
      </c>
      <c r="U18" s="2">
        <v>0</v>
      </c>
      <c r="V18" s="2">
        <v>293</v>
      </c>
      <c r="W18" s="2">
        <v>134</v>
      </c>
      <c r="X18" s="2">
        <v>0</v>
      </c>
      <c r="Y18" s="2">
        <v>0</v>
      </c>
      <c r="Z18" s="2">
        <v>0</v>
      </c>
      <c r="AA18" s="1">
        <f t="shared" si="3"/>
        <v>786</v>
      </c>
      <c r="AB18" s="13">
        <f t="shared" si="3"/>
        <v>293</v>
      </c>
      <c r="AC18" s="21">
        <f t="shared" si="4"/>
        <v>1079</v>
      </c>
      <c r="AE18" s="3" t="s">
        <v>15</v>
      </c>
      <c r="AF18" s="2">
        <f t="shared" si="5"/>
        <v>7846.78125</v>
      </c>
      <c r="AG18" s="2" t="str">
        <f t="shared" si="0"/>
        <v>N.A.</v>
      </c>
      <c r="AH18" s="2">
        <f t="shared" si="0"/>
        <v>2660</v>
      </c>
      <c r="AI18" s="2" t="str">
        <f t="shared" si="0"/>
        <v>N.A.</v>
      </c>
      <c r="AJ18" s="2" t="str">
        <f t="shared" si="0"/>
        <v>N.A.</v>
      </c>
      <c r="AK18" s="2">
        <f t="shared" si="0"/>
        <v>21749.488054607507</v>
      </c>
      <c r="AL18" s="2">
        <f t="shared" si="0"/>
        <v>1500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4573.9058524173024</v>
      </c>
      <c r="AQ18" s="13">
        <f t="shared" si="0"/>
        <v>21749.488054607507</v>
      </c>
      <c r="AR18" s="14">
        <f t="shared" si="0"/>
        <v>9237.8962001853561</v>
      </c>
    </row>
    <row r="19" spans="1:44" ht="15" customHeight="1" thickBot="1" x14ac:dyDescent="0.3">
      <c r="A19" s="4" t="s">
        <v>16</v>
      </c>
      <c r="B19" s="2">
        <v>448101922.00000012</v>
      </c>
      <c r="C19" s="2">
        <v>1614558787.9999981</v>
      </c>
      <c r="D19" s="2">
        <v>158484303.00000009</v>
      </c>
      <c r="E19" s="2">
        <v>55275449.999999985</v>
      </c>
      <c r="F19" s="2">
        <v>34145180</v>
      </c>
      <c r="G19" s="2">
        <v>116224710.00000001</v>
      </c>
      <c r="H19" s="2">
        <v>212136353.00000018</v>
      </c>
      <c r="I19" s="2">
        <v>111463734.99999997</v>
      </c>
      <c r="J19" s="2">
        <v>0</v>
      </c>
      <c r="K19" s="2"/>
      <c r="L19" s="1">
        <f t="shared" ref="L19" si="6">B19+D19+F19+H19+J19</f>
        <v>852867758.00000048</v>
      </c>
      <c r="M19" s="13">
        <f t="shared" ref="M19" si="7">C19+E19+G19+I19+K19</f>
        <v>1897522682.9999981</v>
      </c>
      <c r="N19" s="21">
        <f t="shared" ref="N19" si="8">L19+M19</f>
        <v>2750390440.9999986</v>
      </c>
      <c r="P19" s="4" t="s">
        <v>16</v>
      </c>
      <c r="Q19" s="2">
        <v>81830</v>
      </c>
      <c r="R19" s="2">
        <v>238937</v>
      </c>
      <c r="S19" s="2">
        <v>19843</v>
      </c>
      <c r="T19" s="2">
        <v>4929</v>
      </c>
      <c r="U19" s="2">
        <v>4644</v>
      </c>
      <c r="V19" s="2">
        <v>12078</v>
      </c>
      <c r="W19" s="2">
        <v>48345</v>
      </c>
      <c r="X19" s="2">
        <v>15048</v>
      </c>
      <c r="Y19" s="2">
        <v>8304</v>
      </c>
      <c r="Z19" s="2">
        <v>0</v>
      </c>
      <c r="AA19" s="1">
        <f t="shared" ref="AA19" si="9">Q19+S19+U19+W19+Y19</f>
        <v>162966</v>
      </c>
      <c r="AB19" s="13">
        <f t="shared" ref="AB19" si="10">R19+T19+V19+X19+Z19</f>
        <v>270992</v>
      </c>
      <c r="AC19" s="14">
        <f t="shared" ref="AC19" si="11">AA19+AB19</f>
        <v>433958</v>
      </c>
      <c r="AE19" s="4" t="s">
        <v>16</v>
      </c>
      <c r="AF19" s="2">
        <f t="shared" si="5"/>
        <v>5476.0102896248336</v>
      </c>
      <c r="AG19" s="2">
        <f t="shared" si="0"/>
        <v>6757.2573021340277</v>
      </c>
      <c r="AH19" s="2">
        <f t="shared" si="0"/>
        <v>7986.9124124376403</v>
      </c>
      <c r="AI19" s="2">
        <f t="shared" si="0"/>
        <v>11214.333536214239</v>
      </c>
      <c r="AJ19" s="2">
        <f t="shared" si="0"/>
        <v>7352.5366063738156</v>
      </c>
      <c r="AK19" s="2">
        <f t="shared" si="0"/>
        <v>9622.8440139095892</v>
      </c>
      <c r="AL19" s="2">
        <f t="shared" si="0"/>
        <v>4387.9688282138832</v>
      </c>
      <c r="AM19" s="2">
        <f t="shared" si="0"/>
        <v>7407.2125863902156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5233.4091651019262</v>
      </c>
      <c r="AQ19" s="13">
        <f t="shared" ref="AQ19" si="13">IFERROR(M19/AB19, "N.A.")</f>
        <v>7002.1354246619758</v>
      </c>
      <c r="AR19" s="14">
        <f t="shared" ref="AR19" si="14">IFERROR(N19/AC19, "N.A.")</f>
        <v>6337.9185105471006</v>
      </c>
    </row>
    <row r="20" spans="1:44" ht="15" customHeight="1" thickBot="1" x14ac:dyDescent="0.3">
      <c r="A20" s="5" t="s">
        <v>0</v>
      </c>
      <c r="B20" s="42">
        <f>B19+C19</f>
        <v>2062660709.9999981</v>
      </c>
      <c r="C20" s="43"/>
      <c r="D20" s="42">
        <f>D19+E19</f>
        <v>213759753.00000006</v>
      </c>
      <c r="E20" s="43"/>
      <c r="F20" s="42">
        <f>F19+G19</f>
        <v>150369890</v>
      </c>
      <c r="G20" s="43"/>
      <c r="H20" s="42">
        <f>H19+I19</f>
        <v>323600088.00000012</v>
      </c>
      <c r="I20" s="43"/>
      <c r="J20" s="42">
        <f>J19+K19</f>
        <v>0</v>
      </c>
      <c r="K20" s="43"/>
      <c r="L20" s="42">
        <f>L19+M19</f>
        <v>2750390440.9999986</v>
      </c>
      <c r="M20" s="46"/>
      <c r="N20" s="22">
        <f>B20+D20+F20+H20+J20</f>
        <v>2750390440.9999981</v>
      </c>
      <c r="P20" s="5" t="s">
        <v>0</v>
      </c>
      <c r="Q20" s="42">
        <f>Q19+R19</f>
        <v>320767</v>
      </c>
      <c r="R20" s="43"/>
      <c r="S20" s="42">
        <f>S19+T19</f>
        <v>24772</v>
      </c>
      <c r="T20" s="43"/>
      <c r="U20" s="42">
        <f>U19+V19</f>
        <v>16722</v>
      </c>
      <c r="V20" s="43"/>
      <c r="W20" s="42">
        <f>W19+X19</f>
        <v>63393</v>
      </c>
      <c r="X20" s="43"/>
      <c r="Y20" s="42">
        <f>Y19+Z19</f>
        <v>8304</v>
      </c>
      <c r="Z20" s="43"/>
      <c r="AA20" s="42">
        <f>AA19+AB19</f>
        <v>433958</v>
      </c>
      <c r="AB20" s="43"/>
      <c r="AC20" s="23">
        <f>Q20+S20+U20+W20+Y20</f>
        <v>433958</v>
      </c>
      <c r="AE20" s="5" t="s">
        <v>0</v>
      </c>
      <c r="AF20" s="44">
        <f>IFERROR(B20/Q20,"N.A.")</f>
        <v>6430.4018493174117</v>
      </c>
      <c r="AG20" s="45"/>
      <c r="AH20" s="44">
        <f>IFERROR(D20/S20,"N.A.")</f>
        <v>8629.087397061201</v>
      </c>
      <c r="AI20" s="45"/>
      <c r="AJ20" s="44">
        <f>IFERROR(F20/U20,"N.A.")</f>
        <v>8992.3388350675759</v>
      </c>
      <c r="AK20" s="45"/>
      <c r="AL20" s="44">
        <f>IFERROR(H20/W20,"N.A.")</f>
        <v>5104.665941034501</v>
      </c>
      <c r="AM20" s="45"/>
      <c r="AN20" s="44">
        <f>IFERROR(J20/Y20,"N.A.")</f>
        <v>0</v>
      </c>
      <c r="AO20" s="45"/>
      <c r="AP20" s="44">
        <f>IFERROR(L20/AA20,"N.A.")</f>
        <v>6337.9185105471006</v>
      </c>
      <c r="AQ20" s="45"/>
      <c r="AR20" s="16">
        <f>IFERROR(N20/AC20, "N.A.")</f>
        <v>6337.9185105470997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117109512.00000001</v>
      </c>
      <c r="C27" s="2"/>
      <c r="D27" s="2">
        <v>60302565.000000007</v>
      </c>
      <c r="E27" s="2"/>
      <c r="F27" s="2">
        <v>31307979.999999996</v>
      </c>
      <c r="G27" s="2"/>
      <c r="H27" s="2">
        <v>144467980.00000006</v>
      </c>
      <c r="I27" s="2"/>
      <c r="J27" s="2">
        <v>0</v>
      </c>
      <c r="K27" s="2"/>
      <c r="L27" s="1">
        <f>B27+D27+F27+H27+J27</f>
        <v>353188037.00000012</v>
      </c>
      <c r="M27" s="13">
        <f>C27+E27+G27+I27+K27</f>
        <v>0</v>
      </c>
      <c r="N27" s="14">
        <f>L27+M27</f>
        <v>353188037.00000012</v>
      </c>
      <c r="P27" s="3" t="s">
        <v>12</v>
      </c>
      <c r="Q27" s="2">
        <v>16607</v>
      </c>
      <c r="R27" s="2">
        <v>0</v>
      </c>
      <c r="S27" s="2">
        <v>8393</v>
      </c>
      <c r="T27" s="2">
        <v>0</v>
      </c>
      <c r="U27" s="2">
        <v>4069</v>
      </c>
      <c r="V27" s="2">
        <v>0</v>
      </c>
      <c r="W27" s="2">
        <v>25933</v>
      </c>
      <c r="X27" s="2">
        <v>0</v>
      </c>
      <c r="Y27" s="2">
        <v>922</v>
      </c>
      <c r="Z27" s="2">
        <v>0</v>
      </c>
      <c r="AA27" s="1">
        <f>Q27+S27+U27+W27+Y27</f>
        <v>55924</v>
      </c>
      <c r="AB27" s="13">
        <f>R27+T27+V27+X27+Z27</f>
        <v>0</v>
      </c>
      <c r="AC27" s="14">
        <f>AA27+AB27</f>
        <v>55924</v>
      </c>
      <c r="AE27" s="3" t="s">
        <v>12</v>
      </c>
      <c r="AF27" s="2">
        <f>IFERROR(B27/Q27, "N.A.")</f>
        <v>7051.8162220750291</v>
      </c>
      <c r="AG27" s="2" t="str">
        <f t="shared" ref="AG27:AR31" si="15">IFERROR(C27/R27, "N.A.")</f>
        <v>N.A.</v>
      </c>
      <c r="AH27" s="2">
        <f t="shared" si="15"/>
        <v>7184.8641725247235</v>
      </c>
      <c r="AI27" s="2" t="str">
        <f t="shared" si="15"/>
        <v>N.A.</v>
      </c>
      <c r="AJ27" s="2">
        <f t="shared" si="15"/>
        <v>7694.2688621282859</v>
      </c>
      <c r="AK27" s="2" t="str">
        <f t="shared" si="15"/>
        <v>N.A.</v>
      </c>
      <c r="AL27" s="2">
        <f t="shared" si="15"/>
        <v>5570.8163344001878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6315.5002682211598</v>
      </c>
      <c r="AQ27" s="13" t="str">
        <f t="shared" si="15"/>
        <v>N.A.</v>
      </c>
      <c r="AR27" s="14">
        <f t="shared" si="15"/>
        <v>6315.5002682211598</v>
      </c>
    </row>
    <row r="28" spans="1:44" ht="15" customHeight="1" thickBot="1" x14ac:dyDescent="0.3">
      <c r="A28" s="3" t="s">
        <v>13</v>
      </c>
      <c r="B28" s="2">
        <v>13527050</v>
      </c>
      <c r="C28" s="2">
        <v>7093644.9999999991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13527050</v>
      </c>
      <c r="M28" s="13">
        <f t="shared" si="16"/>
        <v>7093644.9999999991</v>
      </c>
      <c r="N28" s="14">
        <f t="shared" ref="N28:N30" si="17">L28+M28</f>
        <v>20620695</v>
      </c>
      <c r="P28" s="3" t="s">
        <v>13</v>
      </c>
      <c r="Q28" s="2">
        <v>2052</v>
      </c>
      <c r="R28" s="2">
        <v>848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2052</v>
      </c>
      <c r="AB28" s="13">
        <f t="shared" si="18"/>
        <v>848</v>
      </c>
      <c r="AC28" s="14">
        <f t="shared" ref="AC28:AC30" si="19">AA28+AB28</f>
        <v>2900</v>
      </c>
      <c r="AE28" s="3" t="s">
        <v>13</v>
      </c>
      <c r="AF28" s="2">
        <f t="shared" ref="AF28:AF31" si="20">IFERROR(B28/Q28, "N.A.")</f>
        <v>6592.1296296296296</v>
      </c>
      <c r="AG28" s="2">
        <f t="shared" si="15"/>
        <v>8365.1474056603765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6592.1296296296296</v>
      </c>
      <c r="AQ28" s="13">
        <f t="shared" si="15"/>
        <v>8365.1474056603765</v>
      </c>
      <c r="AR28" s="14">
        <f t="shared" si="15"/>
        <v>7110.5844827586207</v>
      </c>
    </row>
    <row r="29" spans="1:44" ht="15" customHeight="1" thickBot="1" x14ac:dyDescent="0.3">
      <c r="A29" s="3" t="s">
        <v>14</v>
      </c>
      <c r="B29" s="2">
        <v>154473530</v>
      </c>
      <c r="C29" s="2">
        <v>1016927598.0000002</v>
      </c>
      <c r="D29" s="2">
        <v>79518058</v>
      </c>
      <c r="E29" s="2">
        <v>35941149.999999993</v>
      </c>
      <c r="F29" s="2"/>
      <c r="G29" s="2">
        <v>81388460.000000015</v>
      </c>
      <c r="H29" s="2"/>
      <c r="I29" s="2">
        <v>95338580</v>
      </c>
      <c r="J29" s="2">
        <v>0</v>
      </c>
      <c r="K29" s="2"/>
      <c r="L29" s="1">
        <f t="shared" si="16"/>
        <v>233991588</v>
      </c>
      <c r="M29" s="13">
        <f t="shared" si="16"/>
        <v>1229595788.0000002</v>
      </c>
      <c r="N29" s="14">
        <f t="shared" si="17"/>
        <v>1463587376.0000002</v>
      </c>
      <c r="P29" s="3" t="s">
        <v>14</v>
      </c>
      <c r="Q29" s="2">
        <v>27546</v>
      </c>
      <c r="R29" s="2">
        <v>149696</v>
      </c>
      <c r="S29" s="2">
        <v>7337</v>
      </c>
      <c r="T29" s="2">
        <v>3608</v>
      </c>
      <c r="U29" s="2">
        <v>0</v>
      </c>
      <c r="V29" s="2">
        <v>8337</v>
      </c>
      <c r="W29" s="2">
        <v>0</v>
      </c>
      <c r="X29" s="2">
        <v>11593</v>
      </c>
      <c r="Y29" s="2">
        <v>962</v>
      </c>
      <c r="Z29" s="2">
        <v>0</v>
      </c>
      <c r="AA29" s="1">
        <f t="shared" si="18"/>
        <v>35845</v>
      </c>
      <c r="AB29" s="13">
        <f t="shared" si="18"/>
        <v>173234</v>
      </c>
      <c r="AC29" s="14">
        <f t="shared" si="19"/>
        <v>209079</v>
      </c>
      <c r="AE29" s="3" t="s">
        <v>14</v>
      </c>
      <c r="AF29" s="2">
        <f t="shared" si="20"/>
        <v>5607.8388876787922</v>
      </c>
      <c r="AG29" s="2">
        <f t="shared" si="15"/>
        <v>6793.285044356564</v>
      </c>
      <c r="AH29" s="2">
        <f t="shared" si="15"/>
        <v>10837.95256916996</v>
      </c>
      <c r="AI29" s="2">
        <f t="shared" si="15"/>
        <v>9961.5160753880245</v>
      </c>
      <c r="AJ29" s="2" t="str">
        <f t="shared" si="15"/>
        <v>N.A.</v>
      </c>
      <c r="AK29" s="2">
        <f t="shared" si="15"/>
        <v>9762.3197792971114</v>
      </c>
      <c r="AL29" s="2" t="str">
        <f t="shared" si="15"/>
        <v>N.A.</v>
      </c>
      <c r="AM29" s="2">
        <f t="shared" si="15"/>
        <v>8223.8057448460277</v>
      </c>
      <c r="AN29" s="2">
        <f t="shared" si="15"/>
        <v>0</v>
      </c>
      <c r="AO29" s="2" t="str">
        <f t="shared" si="15"/>
        <v>N.A.</v>
      </c>
      <c r="AP29" s="15">
        <f t="shared" si="15"/>
        <v>6527.872450829962</v>
      </c>
      <c r="AQ29" s="13">
        <f t="shared" si="15"/>
        <v>7097.8894905157204</v>
      </c>
      <c r="AR29" s="14">
        <f t="shared" si="15"/>
        <v>7000.1644163211049</v>
      </c>
    </row>
    <row r="30" spans="1:44" ht="15" customHeight="1" thickBot="1" x14ac:dyDescent="0.3">
      <c r="A30" s="3" t="s">
        <v>15</v>
      </c>
      <c r="B30" s="2">
        <v>2510970</v>
      </c>
      <c r="C30" s="2"/>
      <c r="D30" s="2">
        <v>883120</v>
      </c>
      <c r="E30" s="2"/>
      <c r="F30" s="2"/>
      <c r="G30" s="2">
        <v>6372600</v>
      </c>
      <c r="H30" s="2">
        <v>201000</v>
      </c>
      <c r="I30" s="2"/>
      <c r="J30" s="2"/>
      <c r="K30" s="2"/>
      <c r="L30" s="1">
        <f t="shared" si="16"/>
        <v>3595090</v>
      </c>
      <c r="M30" s="13">
        <f t="shared" si="16"/>
        <v>6372600</v>
      </c>
      <c r="N30" s="14">
        <f t="shared" si="17"/>
        <v>9967690</v>
      </c>
      <c r="P30" s="3" t="s">
        <v>15</v>
      </c>
      <c r="Q30" s="2">
        <v>320</v>
      </c>
      <c r="R30" s="2">
        <v>0</v>
      </c>
      <c r="S30" s="2">
        <v>332</v>
      </c>
      <c r="T30" s="2">
        <v>0</v>
      </c>
      <c r="U30" s="2">
        <v>0</v>
      </c>
      <c r="V30" s="2">
        <v>293</v>
      </c>
      <c r="W30" s="2">
        <v>134</v>
      </c>
      <c r="X30" s="2">
        <v>0</v>
      </c>
      <c r="Y30" s="2">
        <v>0</v>
      </c>
      <c r="Z30" s="2">
        <v>0</v>
      </c>
      <c r="AA30" s="1">
        <f t="shared" si="18"/>
        <v>786</v>
      </c>
      <c r="AB30" s="13">
        <f t="shared" si="18"/>
        <v>293</v>
      </c>
      <c r="AC30" s="21">
        <f t="shared" si="19"/>
        <v>1079</v>
      </c>
      <c r="AE30" s="3" t="s">
        <v>15</v>
      </c>
      <c r="AF30" s="2">
        <f t="shared" si="20"/>
        <v>7846.78125</v>
      </c>
      <c r="AG30" s="2" t="str">
        <f t="shared" si="15"/>
        <v>N.A.</v>
      </c>
      <c r="AH30" s="2">
        <f t="shared" si="15"/>
        <v>2660</v>
      </c>
      <c r="AI30" s="2" t="str">
        <f t="shared" si="15"/>
        <v>N.A.</v>
      </c>
      <c r="AJ30" s="2" t="str">
        <f t="shared" si="15"/>
        <v>N.A.</v>
      </c>
      <c r="AK30" s="2">
        <f t="shared" si="15"/>
        <v>21749.488054607507</v>
      </c>
      <c r="AL30" s="2">
        <f t="shared" si="15"/>
        <v>1500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4573.9058524173024</v>
      </c>
      <c r="AQ30" s="13">
        <f t="shared" si="15"/>
        <v>21749.488054607507</v>
      </c>
      <c r="AR30" s="14">
        <f t="shared" si="15"/>
        <v>9237.8962001853561</v>
      </c>
    </row>
    <row r="31" spans="1:44" ht="15" customHeight="1" thickBot="1" x14ac:dyDescent="0.3">
      <c r="A31" s="4" t="s">
        <v>16</v>
      </c>
      <c r="B31" s="2">
        <v>287621062.00000006</v>
      </c>
      <c r="C31" s="2">
        <v>1024021242.9999988</v>
      </c>
      <c r="D31" s="2">
        <v>140703743.00000006</v>
      </c>
      <c r="E31" s="2">
        <v>35941149.999999993</v>
      </c>
      <c r="F31" s="2">
        <v>31307979.999999996</v>
      </c>
      <c r="G31" s="2">
        <v>87761059.99999997</v>
      </c>
      <c r="H31" s="2">
        <v>144668979.99999994</v>
      </c>
      <c r="I31" s="2">
        <v>95338580</v>
      </c>
      <c r="J31" s="2">
        <v>0</v>
      </c>
      <c r="K31" s="2"/>
      <c r="L31" s="1">
        <f t="shared" ref="L31" si="21">B31+D31+F31+H31+J31</f>
        <v>604301765</v>
      </c>
      <c r="M31" s="13">
        <f t="shared" ref="M31" si="22">C31+E31+G31+I31+K31</f>
        <v>1243062032.9999988</v>
      </c>
      <c r="N31" s="21">
        <f t="shared" ref="N31" si="23">L31+M31</f>
        <v>1847363797.9999988</v>
      </c>
      <c r="P31" s="4" t="s">
        <v>16</v>
      </c>
      <c r="Q31" s="2">
        <v>46525</v>
      </c>
      <c r="R31" s="2">
        <v>150544</v>
      </c>
      <c r="S31" s="2">
        <v>16062</v>
      </c>
      <c r="T31" s="2">
        <v>3608</v>
      </c>
      <c r="U31" s="2">
        <v>4069</v>
      </c>
      <c r="V31" s="2">
        <v>8630</v>
      </c>
      <c r="W31" s="2">
        <v>26067</v>
      </c>
      <c r="X31" s="2">
        <v>11593</v>
      </c>
      <c r="Y31" s="2">
        <v>1884</v>
      </c>
      <c r="Z31" s="2">
        <v>0</v>
      </c>
      <c r="AA31" s="1">
        <f t="shared" ref="AA31" si="24">Q31+S31+U31+W31+Y31</f>
        <v>94607</v>
      </c>
      <c r="AB31" s="13">
        <f t="shared" ref="AB31" si="25">R31+T31+V31+X31+Z31</f>
        <v>174375</v>
      </c>
      <c r="AC31" s="14">
        <f t="shared" ref="AC31" si="26">AA31+AB31</f>
        <v>268982</v>
      </c>
      <c r="AE31" s="4" t="s">
        <v>16</v>
      </c>
      <c r="AF31" s="2">
        <f t="shared" si="20"/>
        <v>6182.075486297691</v>
      </c>
      <c r="AG31" s="2">
        <f t="shared" si="15"/>
        <v>6802.139195185453</v>
      </c>
      <c r="AH31" s="2">
        <f t="shared" si="15"/>
        <v>8760.0387871996045</v>
      </c>
      <c r="AI31" s="2">
        <f t="shared" si="15"/>
        <v>9961.5160753880245</v>
      </c>
      <c r="AJ31" s="2">
        <f t="shared" si="15"/>
        <v>7694.2688621282859</v>
      </c>
      <c r="AK31" s="2">
        <f t="shared" si="15"/>
        <v>10169.300115874852</v>
      </c>
      <c r="AL31" s="2">
        <f t="shared" si="15"/>
        <v>5549.8898991061469</v>
      </c>
      <c r="AM31" s="2">
        <f t="shared" si="15"/>
        <v>8223.8057448460277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6387.4952699060323</v>
      </c>
      <c r="AQ31" s="13">
        <f t="shared" ref="AQ31" si="28">IFERROR(M31/AB31, "N.A.")</f>
        <v>7128.6711569892404</v>
      </c>
      <c r="AR31" s="14">
        <f t="shared" ref="AR31" si="29">IFERROR(N31/AC31, "N.A.")</f>
        <v>6867.9829802737686</v>
      </c>
    </row>
    <row r="32" spans="1:44" ht="15" customHeight="1" thickBot="1" x14ac:dyDescent="0.3">
      <c r="A32" s="5" t="s">
        <v>0</v>
      </c>
      <c r="B32" s="42">
        <f>B31+C31</f>
        <v>1311642304.9999988</v>
      </c>
      <c r="C32" s="43"/>
      <c r="D32" s="42">
        <f>D31+E31</f>
        <v>176644893.00000006</v>
      </c>
      <c r="E32" s="43"/>
      <c r="F32" s="42">
        <f>F31+G31</f>
        <v>119069039.99999997</v>
      </c>
      <c r="G32" s="43"/>
      <c r="H32" s="42">
        <f>H31+I31</f>
        <v>240007559.99999994</v>
      </c>
      <c r="I32" s="43"/>
      <c r="J32" s="42">
        <f>J31+K31</f>
        <v>0</v>
      </c>
      <c r="K32" s="43"/>
      <c r="L32" s="42">
        <f>L31+M31</f>
        <v>1847363797.9999988</v>
      </c>
      <c r="M32" s="46"/>
      <c r="N32" s="22">
        <f>B32+D32+F32+H32+J32</f>
        <v>1847363797.9999988</v>
      </c>
      <c r="P32" s="5" t="s">
        <v>0</v>
      </c>
      <c r="Q32" s="42">
        <f>Q31+R31</f>
        <v>197069</v>
      </c>
      <c r="R32" s="43"/>
      <c r="S32" s="42">
        <f>S31+T31</f>
        <v>19670</v>
      </c>
      <c r="T32" s="43"/>
      <c r="U32" s="42">
        <f>U31+V31</f>
        <v>12699</v>
      </c>
      <c r="V32" s="43"/>
      <c r="W32" s="42">
        <f>W31+X31</f>
        <v>37660</v>
      </c>
      <c r="X32" s="43"/>
      <c r="Y32" s="42">
        <f>Y31+Z31</f>
        <v>1884</v>
      </c>
      <c r="Z32" s="43"/>
      <c r="AA32" s="42">
        <f>AA31+AB31</f>
        <v>268982</v>
      </c>
      <c r="AB32" s="43"/>
      <c r="AC32" s="23">
        <f>Q32+S32+U32+W32+Y32</f>
        <v>268982</v>
      </c>
      <c r="AE32" s="5" t="s">
        <v>0</v>
      </c>
      <c r="AF32" s="44">
        <f>IFERROR(B32/Q32,"N.A.")</f>
        <v>6655.7515641729487</v>
      </c>
      <c r="AG32" s="45"/>
      <c r="AH32" s="44">
        <f>IFERROR(D32/S32,"N.A.")</f>
        <v>8980.4216065073742</v>
      </c>
      <c r="AI32" s="45"/>
      <c r="AJ32" s="44">
        <f>IFERROR(F32/U32,"N.A.")</f>
        <v>9376.2532482872648</v>
      </c>
      <c r="AK32" s="45"/>
      <c r="AL32" s="44">
        <f>IFERROR(H32/W32,"N.A.")</f>
        <v>6373.0100902814638</v>
      </c>
      <c r="AM32" s="45"/>
      <c r="AN32" s="44">
        <f>IFERROR(J32/Y32,"N.A.")</f>
        <v>0</v>
      </c>
      <c r="AO32" s="45"/>
      <c r="AP32" s="44">
        <f>IFERROR(L32/AA32,"N.A.")</f>
        <v>6867.9829802737686</v>
      </c>
      <c r="AQ32" s="45"/>
      <c r="AR32" s="16">
        <f>IFERROR(N32/AC32, "N.A.")</f>
        <v>6867.9829802737686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7829655</v>
      </c>
      <c r="C39" s="2"/>
      <c r="D39" s="2">
        <v>4333880</v>
      </c>
      <c r="E39" s="2"/>
      <c r="F39" s="2">
        <v>2837200.0000000005</v>
      </c>
      <c r="G39" s="2"/>
      <c r="H39" s="2">
        <v>67467372.999999985</v>
      </c>
      <c r="I39" s="2"/>
      <c r="J39" s="2">
        <v>0</v>
      </c>
      <c r="K39" s="2"/>
      <c r="L39" s="1">
        <f>B39+D39+F39+H39+J39</f>
        <v>82468107.999999985</v>
      </c>
      <c r="M39" s="13">
        <f>C39+E39+G39+I39+K39</f>
        <v>0</v>
      </c>
      <c r="N39" s="14">
        <f>L39+M39</f>
        <v>82468107.999999985</v>
      </c>
      <c r="P39" s="3" t="s">
        <v>12</v>
      </c>
      <c r="Q39" s="2">
        <v>2058</v>
      </c>
      <c r="R39" s="2">
        <v>0</v>
      </c>
      <c r="S39" s="2">
        <v>889</v>
      </c>
      <c r="T39" s="2">
        <v>0</v>
      </c>
      <c r="U39" s="2">
        <v>575</v>
      </c>
      <c r="V39" s="2">
        <v>0</v>
      </c>
      <c r="W39" s="2">
        <v>22278</v>
      </c>
      <c r="X39" s="2">
        <v>0</v>
      </c>
      <c r="Y39" s="2">
        <v>2127</v>
      </c>
      <c r="Z39" s="2">
        <v>0</v>
      </c>
      <c r="AA39" s="1">
        <f>Q39+S39+U39+W39+Y39</f>
        <v>27927</v>
      </c>
      <c r="AB39" s="13">
        <f>R39+T39+V39+X39+Z39</f>
        <v>0</v>
      </c>
      <c r="AC39" s="14">
        <f>AA39+AB39</f>
        <v>27927</v>
      </c>
      <c r="AE39" s="3" t="s">
        <v>12</v>
      </c>
      <c r="AF39" s="2">
        <f>IFERROR(B39/Q39, "N.A.")</f>
        <v>3804.4970845481048</v>
      </c>
      <c r="AG39" s="2" t="str">
        <f t="shared" ref="AG39:AR43" si="30">IFERROR(C39/R39, "N.A.")</f>
        <v>N.A.</v>
      </c>
      <c r="AH39" s="2">
        <f t="shared" si="30"/>
        <v>4875.0056242969631</v>
      </c>
      <c r="AI39" s="2" t="str">
        <f t="shared" si="30"/>
        <v>N.A.</v>
      </c>
      <c r="AJ39" s="2">
        <f t="shared" si="30"/>
        <v>4934.2608695652179</v>
      </c>
      <c r="AK39" s="2" t="str">
        <f t="shared" si="30"/>
        <v>N.A.</v>
      </c>
      <c r="AL39" s="2">
        <f t="shared" si="30"/>
        <v>3028.4304246341676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2952.9884341318434</v>
      </c>
      <c r="AQ39" s="13" t="str">
        <f t="shared" si="30"/>
        <v>N.A.</v>
      </c>
      <c r="AR39" s="14">
        <f t="shared" si="30"/>
        <v>2952.9884341318434</v>
      </c>
    </row>
    <row r="40" spans="1:44" ht="15" customHeight="1" thickBot="1" x14ac:dyDescent="0.3">
      <c r="A40" s="3" t="s">
        <v>13</v>
      </c>
      <c r="B40" s="2">
        <v>83263471</v>
      </c>
      <c r="C40" s="2">
        <v>423120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83263471</v>
      </c>
      <c r="M40" s="13">
        <f t="shared" si="31"/>
        <v>423120</v>
      </c>
      <c r="N40" s="14">
        <f t="shared" ref="N40:N42" si="32">L40+M40</f>
        <v>83686591</v>
      </c>
      <c r="P40" s="3" t="s">
        <v>13</v>
      </c>
      <c r="Q40" s="2">
        <v>17221</v>
      </c>
      <c r="R40" s="2">
        <v>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17221</v>
      </c>
      <c r="AB40" s="13">
        <f t="shared" si="33"/>
        <v>82</v>
      </c>
      <c r="AC40" s="14">
        <f t="shared" ref="AC40:AC42" si="34">AA40+AB40</f>
        <v>17303</v>
      </c>
      <c r="AE40" s="3" t="s">
        <v>13</v>
      </c>
      <c r="AF40" s="2">
        <f t="shared" ref="AF40:AF43" si="35">IFERROR(B40/Q40, "N.A.")</f>
        <v>4834.9962836072236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4834.9962836072236</v>
      </c>
      <c r="AQ40" s="13">
        <f t="shared" si="30"/>
        <v>5160</v>
      </c>
      <c r="AR40" s="14">
        <f t="shared" si="30"/>
        <v>4836.5364965612898</v>
      </c>
    </row>
    <row r="41" spans="1:44" ht="15" customHeight="1" thickBot="1" x14ac:dyDescent="0.3">
      <c r="A41" s="3" t="s">
        <v>14</v>
      </c>
      <c r="B41" s="2">
        <v>69387734.000000015</v>
      </c>
      <c r="C41" s="2">
        <v>590114424.99999964</v>
      </c>
      <c r="D41" s="2">
        <v>13446680.000000002</v>
      </c>
      <c r="E41" s="2">
        <v>19334300.000000004</v>
      </c>
      <c r="F41" s="2"/>
      <c r="G41" s="2">
        <v>28463650</v>
      </c>
      <c r="H41" s="2"/>
      <c r="I41" s="2">
        <v>16125155.000000002</v>
      </c>
      <c r="J41" s="2">
        <v>0</v>
      </c>
      <c r="K41" s="2"/>
      <c r="L41" s="1">
        <f t="shared" si="31"/>
        <v>82834414.000000015</v>
      </c>
      <c r="M41" s="13">
        <f t="shared" si="31"/>
        <v>654037529.99999964</v>
      </c>
      <c r="N41" s="14">
        <f t="shared" si="32"/>
        <v>736871943.99999964</v>
      </c>
      <c r="P41" s="3" t="s">
        <v>14</v>
      </c>
      <c r="Q41" s="2">
        <v>16026</v>
      </c>
      <c r="R41" s="2">
        <v>88311</v>
      </c>
      <c r="S41" s="2">
        <v>2892</v>
      </c>
      <c r="T41" s="2">
        <v>1321</v>
      </c>
      <c r="U41" s="2">
        <v>0</v>
      </c>
      <c r="V41" s="2">
        <v>3448</v>
      </c>
      <c r="W41" s="2">
        <v>0</v>
      </c>
      <c r="X41" s="2">
        <v>3455</v>
      </c>
      <c r="Y41" s="2">
        <v>4293</v>
      </c>
      <c r="Z41" s="2">
        <v>0</v>
      </c>
      <c r="AA41" s="1">
        <f t="shared" si="33"/>
        <v>23211</v>
      </c>
      <c r="AB41" s="13">
        <f t="shared" si="33"/>
        <v>96535</v>
      </c>
      <c r="AC41" s="14">
        <f t="shared" si="34"/>
        <v>119746</v>
      </c>
      <c r="AE41" s="3" t="s">
        <v>14</v>
      </c>
      <c r="AF41" s="2">
        <f t="shared" si="35"/>
        <v>4329.6976163733943</v>
      </c>
      <c r="AG41" s="2">
        <f t="shared" si="30"/>
        <v>6682.2301298818902</v>
      </c>
      <c r="AH41" s="2">
        <f t="shared" si="30"/>
        <v>4649.6127247579534</v>
      </c>
      <c r="AI41" s="2">
        <f t="shared" si="30"/>
        <v>14636.109008327028</v>
      </c>
      <c r="AJ41" s="2" t="str">
        <f t="shared" si="30"/>
        <v>N.A.</v>
      </c>
      <c r="AK41" s="2">
        <f t="shared" si="30"/>
        <v>8255.1189095127611</v>
      </c>
      <c r="AL41" s="2" t="str">
        <f t="shared" si="30"/>
        <v>N.A.</v>
      </c>
      <c r="AM41" s="2">
        <f t="shared" si="30"/>
        <v>4667.1939218523885</v>
      </c>
      <c r="AN41" s="2">
        <f t="shared" si="30"/>
        <v>0</v>
      </c>
      <c r="AO41" s="2" t="str">
        <f t="shared" si="30"/>
        <v>N.A.</v>
      </c>
      <c r="AP41" s="15">
        <f t="shared" si="30"/>
        <v>3568.7567963465603</v>
      </c>
      <c r="AQ41" s="13">
        <f t="shared" si="30"/>
        <v>6775.1336820842143</v>
      </c>
      <c r="AR41" s="14">
        <f t="shared" si="30"/>
        <v>6153.6247056269076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160480860</v>
      </c>
      <c r="C43" s="2">
        <v>590537544.99999952</v>
      </c>
      <c r="D43" s="2">
        <v>17780560.000000007</v>
      </c>
      <c r="E43" s="2">
        <v>19334300.000000004</v>
      </c>
      <c r="F43" s="2">
        <v>2837200.0000000005</v>
      </c>
      <c r="G43" s="2">
        <v>28463650</v>
      </c>
      <c r="H43" s="2">
        <v>67467372.999999985</v>
      </c>
      <c r="I43" s="2">
        <v>16125155.000000002</v>
      </c>
      <c r="J43" s="2">
        <v>0</v>
      </c>
      <c r="K43" s="2"/>
      <c r="L43" s="1">
        <f t="shared" ref="L43" si="36">B43+D43+F43+H43+J43</f>
        <v>248565993</v>
      </c>
      <c r="M43" s="13">
        <f t="shared" ref="M43" si="37">C43+E43+G43+I43+K43</f>
        <v>654460649.99999952</v>
      </c>
      <c r="N43" s="21">
        <f t="shared" ref="N43" si="38">L43+M43</f>
        <v>903026642.99999952</v>
      </c>
      <c r="P43" s="4" t="s">
        <v>16</v>
      </c>
      <c r="Q43" s="2">
        <v>35305</v>
      </c>
      <c r="R43" s="2">
        <v>88393</v>
      </c>
      <c r="S43" s="2">
        <v>3781</v>
      </c>
      <c r="T43" s="2">
        <v>1321</v>
      </c>
      <c r="U43" s="2">
        <v>575</v>
      </c>
      <c r="V43" s="2">
        <v>3448</v>
      </c>
      <c r="W43" s="2">
        <v>22278</v>
      </c>
      <c r="X43" s="2">
        <v>3455</v>
      </c>
      <c r="Y43" s="2">
        <v>6420</v>
      </c>
      <c r="Z43" s="2">
        <v>0</v>
      </c>
      <c r="AA43" s="1">
        <f t="shared" ref="AA43" si="39">Q43+S43+U43+W43+Y43</f>
        <v>68359</v>
      </c>
      <c r="AB43" s="13">
        <f t="shared" ref="AB43" si="40">R43+T43+V43+X43+Z43</f>
        <v>96617</v>
      </c>
      <c r="AC43" s="21">
        <f t="shared" ref="AC43" si="41">AA43+AB43</f>
        <v>164976</v>
      </c>
      <c r="AE43" s="4" t="s">
        <v>16</v>
      </c>
      <c r="AF43" s="2">
        <f t="shared" si="35"/>
        <v>4545.5561535193319</v>
      </c>
      <c r="AG43" s="2">
        <f t="shared" si="30"/>
        <v>6680.8179946375794</v>
      </c>
      <c r="AH43" s="2">
        <f t="shared" si="30"/>
        <v>4702.6077757207104</v>
      </c>
      <c r="AI43" s="2">
        <f t="shared" si="30"/>
        <v>14636.109008327028</v>
      </c>
      <c r="AJ43" s="2">
        <f t="shared" si="30"/>
        <v>4934.2608695652179</v>
      </c>
      <c r="AK43" s="2">
        <f t="shared" si="30"/>
        <v>8255.1189095127611</v>
      </c>
      <c r="AL43" s="2">
        <f t="shared" si="30"/>
        <v>3028.4304246341676</v>
      </c>
      <c r="AM43" s="2">
        <f t="shared" si="30"/>
        <v>4667.1939218523885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3636.185330388098</v>
      </c>
      <c r="AQ43" s="13">
        <f t="shared" ref="AQ43" si="43">IFERROR(M43/AB43, "N.A.")</f>
        <v>6773.7628988687238</v>
      </c>
      <c r="AR43" s="14">
        <f t="shared" ref="AR43" si="44">IFERROR(N43/AC43, "N.A.")</f>
        <v>5473.6849178062239</v>
      </c>
    </row>
    <row r="44" spans="1:44" ht="15" customHeight="1" thickBot="1" x14ac:dyDescent="0.3">
      <c r="A44" s="5" t="s">
        <v>0</v>
      </c>
      <c r="B44" s="42">
        <f>B43+C43</f>
        <v>751018404.99999952</v>
      </c>
      <c r="C44" s="43"/>
      <c r="D44" s="42">
        <f>D43+E43</f>
        <v>37114860.000000015</v>
      </c>
      <c r="E44" s="43"/>
      <c r="F44" s="42">
        <f>F43+G43</f>
        <v>31300850</v>
      </c>
      <c r="G44" s="43"/>
      <c r="H44" s="42">
        <f>H43+I43</f>
        <v>83592527.999999985</v>
      </c>
      <c r="I44" s="43"/>
      <c r="J44" s="42">
        <f>J43+K43</f>
        <v>0</v>
      </c>
      <c r="K44" s="43"/>
      <c r="L44" s="42">
        <f>L43+M43</f>
        <v>903026642.99999952</v>
      </c>
      <c r="M44" s="46"/>
      <c r="N44" s="22">
        <f>B44+D44+F44+H44+J44</f>
        <v>903026642.99999952</v>
      </c>
      <c r="P44" s="5" t="s">
        <v>0</v>
      </c>
      <c r="Q44" s="42">
        <f>Q43+R43</f>
        <v>123698</v>
      </c>
      <c r="R44" s="43"/>
      <c r="S44" s="42">
        <f>S43+T43</f>
        <v>5102</v>
      </c>
      <c r="T44" s="43"/>
      <c r="U44" s="42">
        <f>U43+V43</f>
        <v>4023</v>
      </c>
      <c r="V44" s="43"/>
      <c r="W44" s="42">
        <f>W43+X43</f>
        <v>25733</v>
      </c>
      <c r="X44" s="43"/>
      <c r="Y44" s="42">
        <f>Y43+Z43</f>
        <v>6420</v>
      </c>
      <c r="Z44" s="43"/>
      <c r="AA44" s="42">
        <f>AA43+AB43</f>
        <v>164976</v>
      </c>
      <c r="AB44" s="46"/>
      <c r="AC44" s="22">
        <f>Q44+S44+U44+W44+Y44</f>
        <v>164976</v>
      </c>
      <c r="AE44" s="5" t="s">
        <v>0</v>
      </c>
      <c r="AF44" s="44">
        <f>IFERROR(B44/Q44,"N.A.")</f>
        <v>6071.3868049604644</v>
      </c>
      <c r="AG44" s="45"/>
      <c r="AH44" s="44">
        <f>IFERROR(D44/S44,"N.A.")</f>
        <v>7274.570756566055</v>
      </c>
      <c r="AI44" s="45"/>
      <c r="AJ44" s="44">
        <f>IFERROR(F44/U44,"N.A.")</f>
        <v>7780.4747700720854</v>
      </c>
      <c r="AK44" s="45"/>
      <c r="AL44" s="44">
        <f>IFERROR(H44/W44,"N.A.")</f>
        <v>3248.456378968639</v>
      </c>
      <c r="AM44" s="45"/>
      <c r="AN44" s="44">
        <f>IFERROR(J44/Y44,"N.A.")</f>
        <v>0</v>
      </c>
      <c r="AO44" s="45"/>
      <c r="AP44" s="44">
        <f>IFERROR(L44/AA44,"N.A.")</f>
        <v>5473.6849178062239</v>
      </c>
      <c r="AQ44" s="45"/>
      <c r="AR44" s="16">
        <f>IFERROR(N44/AC44, "N.A.")</f>
        <v>5473.6849178062239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12634700</v>
      </c>
      <c r="C15" s="2"/>
      <c r="D15" s="2">
        <v>0</v>
      </c>
      <c r="E15" s="2"/>
      <c r="F15" s="2">
        <v>5112700</v>
      </c>
      <c r="G15" s="2"/>
      <c r="H15" s="2">
        <v>10350063</v>
      </c>
      <c r="I15" s="2"/>
      <c r="J15" s="2">
        <v>0</v>
      </c>
      <c r="K15" s="2"/>
      <c r="L15" s="1">
        <f>B15+D15+F15+H15+J15</f>
        <v>28097463</v>
      </c>
      <c r="M15" s="13">
        <f>C15+E15+G15+I15+K15</f>
        <v>0</v>
      </c>
      <c r="N15" s="14">
        <f>L15+M15</f>
        <v>28097463</v>
      </c>
      <c r="P15" s="3" t="s">
        <v>12</v>
      </c>
      <c r="Q15" s="2">
        <v>2466</v>
      </c>
      <c r="R15" s="2">
        <v>0</v>
      </c>
      <c r="S15" s="2">
        <v>86</v>
      </c>
      <c r="T15" s="2">
        <v>0</v>
      </c>
      <c r="U15" s="2">
        <v>764</v>
      </c>
      <c r="V15" s="2">
        <v>0</v>
      </c>
      <c r="W15" s="2">
        <v>3106</v>
      </c>
      <c r="X15" s="2">
        <v>0</v>
      </c>
      <c r="Y15" s="2">
        <v>850</v>
      </c>
      <c r="Z15" s="2">
        <v>0</v>
      </c>
      <c r="AA15" s="1">
        <f>Q15+S15+U15+W15+Y15</f>
        <v>7272</v>
      </c>
      <c r="AB15" s="13">
        <f>R15+T15+V15+X15+Z15</f>
        <v>0</v>
      </c>
      <c r="AC15" s="14">
        <f>AA15+AB15</f>
        <v>7272</v>
      </c>
      <c r="AE15" s="3" t="s">
        <v>12</v>
      </c>
      <c r="AF15" s="2">
        <f>IFERROR(B15/Q15, "N.A.")</f>
        <v>5123.560421735604</v>
      </c>
      <c r="AG15" s="2" t="str">
        <f t="shared" ref="AG15:AR19" si="0">IFERROR(C15/R15, "N.A.")</f>
        <v>N.A.</v>
      </c>
      <c r="AH15" s="2">
        <f t="shared" si="0"/>
        <v>0</v>
      </c>
      <c r="AI15" s="2" t="str">
        <f t="shared" si="0"/>
        <v>N.A.</v>
      </c>
      <c r="AJ15" s="2">
        <f t="shared" si="0"/>
        <v>6692.0157068062827</v>
      </c>
      <c r="AK15" s="2" t="str">
        <f t="shared" si="0"/>
        <v>N.A.</v>
      </c>
      <c r="AL15" s="2">
        <f t="shared" si="0"/>
        <v>3332.2804249839023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3863.7875412541252</v>
      </c>
      <c r="AQ15" s="13" t="str">
        <f t="shared" si="0"/>
        <v>N.A.</v>
      </c>
      <c r="AR15" s="14">
        <f t="shared" si="0"/>
        <v>3863.7875412541252</v>
      </c>
    </row>
    <row r="16" spans="1:44" ht="15" customHeight="1" thickBot="1" x14ac:dyDescent="0.3">
      <c r="A16" s="3" t="s">
        <v>13</v>
      </c>
      <c r="B16" s="2">
        <v>1944285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1944285</v>
      </c>
      <c r="M16" s="13">
        <f t="shared" si="1"/>
        <v>0</v>
      </c>
      <c r="N16" s="14">
        <f t="shared" ref="N16:N18" si="2">L16+M16</f>
        <v>1944285</v>
      </c>
      <c r="P16" s="3" t="s">
        <v>13</v>
      </c>
      <c r="Q16" s="2">
        <v>1100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1100</v>
      </c>
      <c r="AB16" s="13">
        <f t="shared" si="3"/>
        <v>0</v>
      </c>
      <c r="AC16" s="14">
        <f t="shared" ref="AC16:AC18" si="4">AA16+AB16</f>
        <v>1100</v>
      </c>
      <c r="AE16" s="3" t="s">
        <v>13</v>
      </c>
      <c r="AF16" s="2">
        <f t="shared" ref="AF16:AF19" si="5">IFERROR(B16/Q16, "N.A.")</f>
        <v>1767.5318181818182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1767.5318181818182</v>
      </c>
      <c r="AQ16" s="13" t="str">
        <f t="shared" si="0"/>
        <v>N.A.</v>
      </c>
      <c r="AR16" s="14">
        <f t="shared" si="0"/>
        <v>1767.5318181818182</v>
      </c>
    </row>
    <row r="17" spans="1:44" ht="15" customHeight="1" thickBot="1" x14ac:dyDescent="0.3">
      <c r="A17" s="3" t="s">
        <v>14</v>
      </c>
      <c r="B17" s="2">
        <v>14268609.999999998</v>
      </c>
      <c r="C17" s="2">
        <v>22536800</v>
      </c>
      <c r="D17" s="2"/>
      <c r="E17" s="2"/>
      <c r="F17" s="2"/>
      <c r="G17" s="2">
        <v>6722350</v>
      </c>
      <c r="H17" s="2"/>
      <c r="I17" s="2">
        <v>1645260</v>
      </c>
      <c r="J17" s="2">
        <v>0</v>
      </c>
      <c r="K17" s="2"/>
      <c r="L17" s="1">
        <f t="shared" si="1"/>
        <v>14268609.999999998</v>
      </c>
      <c r="M17" s="13">
        <f t="shared" si="1"/>
        <v>30904410</v>
      </c>
      <c r="N17" s="14">
        <f t="shared" si="2"/>
        <v>45173020</v>
      </c>
      <c r="P17" s="3" t="s">
        <v>14</v>
      </c>
      <c r="Q17" s="2">
        <v>3568</v>
      </c>
      <c r="R17" s="2">
        <v>2942</v>
      </c>
      <c r="S17" s="2">
        <v>0</v>
      </c>
      <c r="T17" s="2">
        <v>0</v>
      </c>
      <c r="U17" s="2">
        <v>0</v>
      </c>
      <c r="V17" s="2">
        <v>778</v>
      </c>
      <c r="W17" s="2">
        <v>0</v>
      </c>
      <c r="X17" s="2">
        <v>419</v>
      </c>
      <c r="Y17" s="2">
        <v>505</v>
      </c>
      <c r="Z17" s="2">
        <v>0</v>
      </c>
      <c r="AA17" s="1">
        <f t="shared" si="3"/>
        <v>4073</v>
      </c>
      <c r="AB17" s="13">
        <f t="shared" si="3"/>
        <v>4139</v>
      </c>
      <c r="AC17" s="14">
        <f t="shared" si="4"/>
        <v>8212</v>
      </c>
      <c r="AE17" s="3" t="s">
        <v>14</v>
      </c>
      <c r="AF17" s="2">
        <f t="shared" si="5"/>
        <v>3999.0498878923763</v>
      </c>
      <c r="AG17" s="2">
        <f t="shared" si="0"/>
        <v>7660.3670972127802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8640.5526992287923</v>
      </c>
      <c r="AL17" s="2" t="str">
        <f t="shared" si="0"/>
        <v>N.A.</v>
      </c>
      <c r="AM17" s="2">
        <f t="shared" si="0"/>
        <v>3926.6348448687349</v>
      </c>
      <c r="AN17" s="2">
        <f t="shared" si="0"/>
        <v>0</v>
      </c>
      <c r="AO17" s="2" t="str">
        <f t="shared" si="0"/>
        <v>N.A.</v>
      </c>
      <c r="AP17" s="15">
        <f t="shared" si="0"/>
        <v>3503.2187576724768</v>
      </c>
      <c r="AQ17" s="13">
        <f t="shared" si="0"/>
        <v>7466.6368688088914</v>
      </c>
      <c r="AR17" s="14">
        <f t="shared" si="0"/>
        <v>5500.8548465660006</v>
      </c>
    </row>
    <row r="18" spans="1:44" ht="15" customHeight="1" thickBot="1" x14ac:dyDescent="0.3">
      <c r="A18" s="3" t="s">
        <v>15</v>
      </c>
      <c r="B18" s="2">
        <v>2104850</v>
      </c>
      <c r="C18" s="2"/>
      <c r="D18" s="2"/>
      <c r="E18" s="2"/>
      <c r="F18" s="2"/>
      <c r="G18" s="2"/>
      <c r="H18" s="2">
        <v>1678557.9999999995</v>
      </c>
      <c r="I18" s="2"/>
      <c r="J18" s="2">
        <v>0</v>
      </c>
      <c r="K18" s="2"/>
      <c r="L18" s="1">
        <f t="shared" si="1"/>
        <v>3783407.9999999995</v>
      </c>
      <c r="M18" s="13">
        <f t="shared" si="1"/>
        <v>0</v>
      </c>
      <c r="N18" s="14">
        <f t="shared" si="2"/>
        <v>3783407.9999999995</v>
      </c>
      <c r="P18" s="3" t="s">
        <v>15</v>
      </c>
      <c r="Q18" s="2">
        <v>702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2045</v>
      </c>
      <c r="X18" s="2">
        <v>0</v>
      </c>
      <c r="Y18" s="2">
        <v>226</v>
      </c>
      <c r="Z18" s="2">
        <v>0</v>
      </c>
      <c r="AA18" s="1">
        <f t="shared" si="3"/>
        <v>2973</v>
      </c>
      <c r="AB18" s="13">
        <f t="shared" si="3"/>
        <v>0</v>
      </c>
      <c r="AC18" s="21">
        <f t="shared" si="4"/>
        <v>2973</v>
      </c>
      <c r="AE18" s="3" t="s">
        <v>15</v>
      </c>
      <c r="AF18" s="2">
        <f t="shared" si="5"/>
        <v>2998.3618233618236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820.81075794621006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1272.5893037336023</v>
      </c>
      <c r="AQ18" s="13" t="str">
        <f t="shared" si="0"/>
        <v>N.A.</v>
      </c>
      <c r="AR18" s="14">
        <f t="shared" si="0"/>
        <v>1272.5893037336023</v>
      </c>
    </row>
    <row r="19" spans="1:44" ht="15" customHeight="1" thickBot="1" x14ac:dyDescent="0.3">
      <c r="A19" s="4" t="s">
        <v>16</v>
      </c>
      <c r="B19" s="2">
        <v>30952445</v>
      </c>
      <c r="C19" s="2">
        <v>22536800</v>
      </c>
      <c r="D19" s="2">
        <v>0</v>
      </c>
      <c r="E19" s="2"/>
      <c r="F19" s="2">
        <v>5112700</v>
      </c>
      <c r="G19" s="2">
        <v>6722350</v>
      </c>
      <c r="H19" s="2">
        <v>12028621.000000004</v>
      </c>
      <c r="I19" s="2">
        <v>1645260</v>
      </c>
      <c r="J19" s="2">
        <v>0</v>
      </c>
      <c r="K19" s="2"/>
      <c r="L19" s="1">
        <f t="shared" ref="L19" si="6">B19+D19+F19+H19+J19</f>
        <v>48093766</v>
      </c>
      <c r="M19" s="13">
        <f t="shared" ref="M19" si="7">C19+E19+G19+I19+K19</f>
        <v>30904410</v>
      </c>
      <c r="N19" s="21">
        <f t="shared" ref="N19" si="8">L19+M19</f>
        <v>78998176</v>
      </c>
      <c r="P19" s="4" t="s">
        <v>16</v>
      </c>
      <c r="Q19" s="2">
        <v>7836</v>
      </c>
      <c r="R19" s="2">
        <v>2942</v>
      </c>
      <c r="S19" s="2">
        <v>86</v>
      </c>
      <c r="T19" s="2">
        <v>0</v>
      </c>
      <c r="U19" s="2">
        <v>764</v>
      </c>
      <c r="V19" s="2">
        <v>778</v>
      </c>
      <c r="W19" s="2">
        <v>5151</v>
      </c>
      <c r="X19" s="2">
        <v>419</v>
      </c>
      <c r="Y19" s="2">
        <v>1581</v>
      </c>
      <c r="Z19" s="2">
        <v>0</v>
      </c>
      <c r="AA19" s="1">
        <f t="shared" ref="AA19" si="9">Q19+S19+U19+W19+Y19</f>
        <v>15418</v>
      </c>
      <c r="AB19" s="13">
        <f t="shared" ref="AB19" si="10">R19+T19+V19+X19+Z19</f>
        <v>4139</v>
      </c>
      <c r="AC19" s="14">
        <f t="shared" ref="AC19" si="11">AA19+AB19</f>
        <v>19557</v>
      </c>
      <c r="AE19" s="4" t="s">
        <v>16</v>
      </c>
      <c r="AF19" s="2">
        <f t="shared" si="5"/>
        <v>3950.0312659520164</v>
      </c>
      <c r="AG19" s="2">
        <f t="shared" si="0"/>
        <v>7660.3670972127802</v>
      </c>
      <c r="AH19" s="2">
        <f t="shared" si="0"/>
        <v>0</v>
      </c>
      <c r="AI19" s="2" t="str">
        <f t="shared" si="0"/>
        <v>N.A.</v>
      </c>
      <c r="AJ19" s="2">
        <f t="shared" si="0"/>
        <v>6692.0157068062827</v>
      </c>
      <c r="AK19" s="2">
        <f t="shared" si="0"/>
        <v>8640.5526992287923</v>
      </c>
      <c r="AL19" s="2">
        <f t="shared" si="0"/>
        <v>2335.2011259949531</v>
      </c>
      <c r="AM19" s="2">
        <f t="shared" si="0"/>
        <v>3926.6348448687349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3119.3258528992087</v>
      </c>
      <c r="AQ19" s="13">
        <f t="shared" ref="AQ19" si="13">IFERROR(M19/AB19, "N.A.")</f>
        <v>7466.6368688088914</v>
      </c>
      <c r="AR19" s="14">
        <f t="shared" ref="AR19" si="14">IFERROR(N19/AC19, "N.A.")</f>
        <v>4039.3810911694022</v>
      </c>
    </row>
    <row r="20" spans="1:44" ht="15" customHeight="1" thickBot="1" x14ac:dyDescent="0.3">
      <c r="A20" s="5" t="s">
        <v>0</v>
      </c>
      <c r="B20" s="42">
        <f>B19+C19</f>
        <v>53489245</v>
      </c>
      <c r="C20" s="43"/>
      <c r="D20" s="42">
        <f>D19+E19</f>
        <v>0</v>
      </c>
      <c r="E20" s="43"/>
      <c r="F20" s="42">
        <f>F19+G19</f>
        <v>11835050</v>
      </c>
      <c r="G20" s="43"/>
      <c r="H20" s="42">
        <f>H19+I19</f>
        <v>13673881.000000004</v>
      </c>
      <c r="I20" s="43"/>
      <c r="J20" s="42">
        <f>J19+K19</f>
        <v>0</v>
      </c>
      <c r="K20" s="43"/>
      <c r="L20" s="42">
        <f>L19+M19</f>
        <v>78998176</v>
      </c>
      <c r="M20" s="46"/>
      <c r="N20" s="22">
        <f>B20+D20+F20+H20+J20</f>
        <v>78998176</v>
      </c>
      <c r="P20" s="5" t="s">
        <v>0</v>
      </c>
      <c r="Q20" s="42">
        <f>Q19+R19</f>
        <v>10778</v>
      </c>
      <c r="R20" s="43"/>
      <c r="S20" s="42">
        <f>S19+T19</f>
        <v>86</v>
      </c>
      <c r="T20" s="43"/>
      <c r="U20" s="42">
        <f>U19+V19</f>
        <v>1542</v>
      </c>
      <c r="V20" s="43"/>
      <c r="W20" s="42">
        <f>W19+X19</f>
        <v>5570</v>
      </c>
      <c r="X20" s="43"/>
      <c r="Y20" s="42">
        <f>Y19+Z19</f>
        <v>1581</v>
      </c>
      <c r="Z20" s="43"/>
      <c r="AA20" s="42">
        <f>AA19+AB19</f>
        <v>19557</v>
      </c>
      <c r="AB20" s="43"/>
      <c r="AC20" s="23">
        <f>Q20+S20+U20+W20+Y20</f>
        <v>19557</v>
      </c>
      <c r="AE20" s="5" t="s">
        <v>0</v>
      </c>
      <c r="AF20" s="44">
        <f>IFERROR(B20/Q20,"N.A.")</f>
        <v>4962.8173130450923</v>
      </c>
      <c r="AG20" s="45"/>
      <c r="AH20" s="44">
        <f>IFERROR(D20/S20,"N.A.")</f>
        <v>0</v>
      </c>
      <c r="AI20" s="45"/>
      <c r="AJ20" s="44">
        <f>IFERROR(F20/U20,"N.A.")</f>
        <v>7675.1297016861217</v>
      </c>
      <c r="AK20" s="45"/>
      <c r="AL20" s="44">
        <f>IFERROR(H20/W20,"N.A.")</f>
        <v>2454.9157989228015</v>
      </c>
      <c r="AM20" s="45"/>
      <c r="AN20" s="44">
        <f>IFERROR(J20/Y20,"N.A.")</f>
        <v>0</v>
      </c>
      <c r="AO20" s="45"/>
      <c r="AP20" s="44">
        <f>IFERROR(L20/AA20,"N.A.")</f>
        <v>4039.3810911694022</v>
      </c>
      <c r="AQ20" s="45"/>
      <c r="AR20" s="16">
        <f>IFERROR(N20/AC20, "N.A.")</f>
        <v>4039.3810911694022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12121279.999999998</v>
      </c>
      <c r="C27" s="2"/>
      <c r="D27" s="2"/>
      <c r="E27" s="2"/>
      <c r="F27" s="2">
        <v>5112700</v>
      </c>
      <c r="G27" s="2"/>
      <c r="H27" s="2">
        <v>9502350</v>
      </c>
      <c r="I27" s="2"/>
      <c r="J27" s="2">
        <v>0</v>
      </c>
      <c r="K27" s="2"/>
      <c r="L27" s="1">
        <f>B27+D27+F27+H27+J27</f>
        <v>26736330</v>
      </c>
      <c r="M27" s="13">
        <f>C27+E27+G27+I27+K27</f>
        <v>0</v>
      </c>
      <c r="N27" s="14">
        <f>L27+M27</f>
        <v>26736330</v>
      </c>
      <c r="P27" s="3" t="s">
        <v>12</v>
      </c>
      <c r="Q27" s="2">
        <v>2154</v>
      </c>
      <c r="R27" s="2">
        <v>0</v>
      </c>
      <c r="S27" s="2">
        <v>0</v>
      </c>
      <c r="T27" s="2">
        <v>0</v>
      </c>
      <c r="U27" s="2">
        <v>764</v>
      </c>
      <c r="V27" s="2">
        <v>0</v>
      </c>
      <c r="W27" s="2">
        <v>2515</v>
      </c>
      <c r="X27" s="2">
        <v>0</v>
      </c>
      <c r="Y27" s="2">
        <v>86</v>
      </c>
      <c r="Z27" s="2">
        <v>0</v>
      </c>
      <c r="AA27" s="1">
        <f>Q27+S27+U27+W27+Y27</f>
        <v>5519</v>
      </c>
      <c r="AB27" s="13">
        <f>R27+T27+V27+X27+Z27</f>
        <v>0</v>
      </c>
      <c r="AC27" s="14">
        <f>AA27+AB27</f>
        <v>5519</v>
      </c>
      <c r="AE27" s="3" t="s">
        <v>12</v>
      </c>
      <c r="AF27" s="2">
        <f>IFERROR(B27/Q27, "N.A.")</f>
        <v>5627.3351903435459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6692.0157068062827</v>
      </c>
      <c r="AK27" s="2" t="str">
        <f t="shared" si="15"/>
        <v>N.A.</v>
      </c>
      <c r="AL27" s="2">
        <f t="shared" si="15"/>
        <v>3778.2703777335983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4844.4156550099651</v>
      </c>
      <c r="AQ27" s="13" t="str">
        <f t="shared" si="15"/>
        <v>N.A.</v>
      </c>
      <c r="AR27" s="14">
        <f t="shared" si="15"/>
        <v>4844.4156550099651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6951549.9999999991</v>
      </c>
      <c r="C29" s="2">
        <v>12600400</v>
      </c>
      <c r="D29" s="2"/>
      <c r="E29" s="2"/>
      <c r="F29" s="2"/>
      <c r="G29" s="2">
        <v>5464600</v>
      </c>
      <c r="H29" s="2"/>
      <c r="I29" s="2">
        <v>1645260</v>
      </c>
      <c r="J29" s="2">
        <v>0</v>
      </c>
      <c r="K29" s="2"/>
      <c r="L29" s="1">
        <f t="shared" si="16"/>
        <v>6951549.9999999991</v>
      </c>
      <c r="M29" s="13">
        <f t="shared" si="16"/>
        <v>19710260</v>
      </c>
      <c r="N29" s="14">
        <f t="shared" si="17"/>
        <v>26661810</v>
      </c>
      <c r="P29" s="3" t="s">
        <v>14</v>
      </c>
      <c r="Q29" s="2">
        <v>1833</v>
      </c>
      <c r="R29" s="2">
        <v>1799</v>
      </c>
      <c r="S29" s="2">
        <v>0</v>
      </c>
      <c r="T29" s="2">
        <v>0</v>
      </c>
      <c r="U29" s="2">
        <v>0</v>
      </c>
      <c r="V29" s="2">
        <v>583</v>
      </c>
      <c r="W29" s="2">
        <v>0</v>
      </c>
      <c r="X29" s="2">
        <v>419</v>
      </c>
      <c r="Y29" s="2">
        <v>86</v>
      </c>
      <c r="Z29" s="2">
        <v>0</v>
      </c>
      <c r="AA29" s="1">
        <f t="shared" si="18"/>
        <v>1919</v>
      </c>
      <c r="AB29" s="13">
        <f t="shared" si="18"/>
        <v>2801</v>
      </c>
      <c r="AC29" s="14">
        <f t="shared" si="19"/>
        <v>4720</v>
      </c>
      <c r="AE29" s="3" t="s">
        <v>14</v>
      </c>
      <c r="AF29" s="2">
        <f t="shared" si="20"/>
        <v>3792.4440807419523</v>
      </c>
      <c r="AG29" s="2">
        <f t="shared" si="15"/>
        <v>7004.113396331295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9373.2418524871355</v>
      </c>
      <c r="AL29" s="2" t="str">
        <f t="shared" si="15"/>
        <v>N.A.</v>
      </c>
      <c r="AM29" s="2">
        <f t="shared" si="15"/>
        <v>3926.6348448687349</v>
      </c>
      <c r="AN29" s="2">
        <f t="shared" si="15"/>
        <v>0</v>
      </c>
      <c r="AO29" s="2" t="str">
        <f t="shared" si="15"/>
        <v>N.A.</v>
      </c>
      <c r="AP29" s="15">
        <f t="shared" si="15"/>
        <v>3622.485669619593</v>
      </c>
      <c r="AQ29" s="13">
        <f t="shared" si="15"/>
        <v>7036.8654052124239</v>
      </c>
      <c r="AR29" s="14">
        <f t="shared" si="15"/>
        <v>5648.6885593220341</v>
      </c>
    </row>
    <row r="30" spans="1:44" ht="15" customHeight="1" thickBot="1" x14ac:dyDescent="0.3">
      <c r="A30" s="3" t="s">
        <v>15</v>
      </c>
      <c r="B30" s="2">
        <v>2104850</v>
      </c>
      <c r="C30" s="2"/>
      <c r="D30" s="2"/>
      <c r="E30" s="2"/>
      <c r="F30" s="2"/>
      <c r="G30" s="2"/>
      <c r="H30" s="2">
        <v>1678557.9999999995</v>
      </c>
      <c r="I30" s="2"/>
      <c r="J30" s="2"/>
      <c r="K30" s="2"/>
      <c r="L30" s="1">
        <f t="shared" si="16"/>
        <v>3783407.9999999995</v>
      </c>
      <c r="M30" s="13">
        <f t="shared" si="16"/>
        <v>0</v>
      </c>
      <c r="N30" s="14">
        <f t="shared" si="17"/>
        <v>3783407.9999999995</v>
      </c>
      <c r="P30" s="3" t="s">
        <v>15</v>
      </c>
      <c r="Q30" s="2">
        <v>702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2045</v>
      </c>
      <c r="X30" s="2">
        <v>0</v>
      </c>
      <c r="Y30" s="2">
        <v>0</v>
      </c>
      <c r="Z30" s="2">
        <v>0</v>
      </c>
      <c r="AA30" s="1">
        <f t="shared" si="18"/>
        <v>2747</v>
      </c>
      <c r="AB30" s="13">
        <f t="shared" si="18"/>
        <v>0</v>
      </c>
      <c r="AC30" s="21">
        <f t="shared" si="19"/>
        <v>2747</v>
      </c>
      <c r="AE30" s="3" t="s">
        <v>15</v>
      </c>
      <c r="AF30" s="2">
        <f t="shared" si="20"/>
        <v>2998.3618233618236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820.81075794621006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1377.2872224244629</v>
      </c>
      <c r="AQ30" s="13" t="str">
        <f t="shared" si="15"/>
        <v>N.A.</v>
      </c>
      <c r="AR30" s="14">
        <f t="shared" si="15"/>
        <v>1377.2872224244629</v>
      </c>
    </row>
    <row r="31" spans="1:44" ht="15" customHeight="1" thickBot="1" x14ac:dyDescent="0.3">
      <c r="A31" s="4" t="s">
        <v>16</v>
      </c>
      <c r="B31" s="2">
        <v>21177680</v>
      </c>
      <c r="C31" s="2">
        <v>12600400</v>
      </c>
      <c r="D31" s="2"/>
      <c r="E31" s="2"/>
      <c r="F31" s="2">
        <v>5112700</v>
      </c>
      <c r="G31" s="2">
        <v>5464600</v>
      </c>
      <c r="H31" s="2">
        <v>11180908.000000002</v>
      </c>
      <c r="I31" s="2">
        <v>1645260</v>
      </c>
      <c r="J31" s="2">
        <v>0</v>
      </c>
      <c r="K31" s="2"/>
      <c r="L31" s="1">
        <f t="shared" ref="L31" si="21">B31+D31+F31+H31+J31</f>
        <v>37471288</v>
      </c>
      <c r="M31" s="13">
        <f t="shared" ref="M31" si="22">C31+E31+G31+I31+K31</f>
        <v>19710260</v>
      </c>
      <c r="N31" s="21">
        <f t="shared" ref="N31" si="23">L31+M31</f>
        <v>57181548</v>
      </c>
      <c r="P31" s="4" t="s">
        <v>16</v>
      </c>
      <c r="Q31" s="2">
        <v>4689</v>
      </c>
      <c r="R31" s="2">
        <v>1799</v>
      </c>
      <c r="S31" s="2">
        <v>0</v>
      </c>
      <c r="T31" s="2">
        <v>0</v>
      </c>
      <c r="U31" s="2">
        <v>764</v>
      </c>
      <c r="V31" s="2">
        <v>583</v>
      </c>
      <c r="W31" s="2">
        <v>4560</v>
      </c>
      <c r="X31" s="2">
        <v>419</v>
      </c>
      <c r="Y31" s="2">
        <v>172</v>
      </c>
      <c r="Z31" s="2">
        <v>0</v>
      </c>
      <c r="AA31" s="1">
        <f t="shared" ref="AA31" si="24">Q31+S31+U31+W31+Y31</f>
        <v>10185</v>
      </c>
      <c r="AB31" s="13">
        <f t="shared" ref="AB31" si="25">R31+T31+V31+X31+Z31</f>
        <v>2801</v>
      </c>
      <c r="AC31" s="14">
        <f t="shared" ref="AC31" si="26">AA31+AB31</f>
        <v>12986</v>
      </c>
      <c r="AE31" s="4" t="s">
        <v>16</v>
      </c>
      <c r="AF31" s="2">
        <f t="shared" si="20"/>
        <v>4516.4597995308168</v>
      </c>
      <c r="AG31" s="2">
        <f t="shared" si="15"/>
        <v>7004.113396331295</v>
      </c>
      <c r="AH31" s="2" t="str">
        <f t="shared" si="15"/>
        <v>N.A.</v>
      </c>
      <c r="AI31" s="2" t="str">
        <f t="shared" si="15"/>
        <v>N.A.</v>
      </c>
      <c r="AJ31" s="2">
        <f t="shared" si="15"/>
        <v>6692.0157068062827</v>
      </c>
      <c r="AK31" s="2">
        <f t="shared" si="15"/>
        <v>9373.2418524871355</v>
      </c>
      <c r="AL31" s="2">
        <f t="shared" si="15"/>
        <v>2451.95350877193</v>
      </c>
      <c r="AM31" s="2">
        <f t="shared" si="15"/>
        <v>3926.6348448687349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3679.0660775650467</v>
      </c>
      <c r="AQ31" s="13">
        <f t="shared" ref="AQ31" si="28">IFERROR(M31/AB31, "N.A.")</f>
        <v>7036.8654052124239</v>
      </c>
      <c r="AR31" s="14">
        <f t="shared" ref="AR31" si="29">IFERROR(N31/AC31, "N.A.")</f>
        <v>4403.3226551671032</v>
      </c>
    </row>
    <row r="32" spans="1:44" ht="15" customHeight="1" thickBot="1" x14ac:dyDescent="0.3">
      <c r="A32" s="5" t="s">
        <v>0</v>
      </c>
      <c r="B32" s="42">
        <f>B31+C31</f>
        <v>33778080</v>
      </c>
      <c r="C32" s="43"/>
      <c r="D32" s="42">
        <f>D31+E31</f>
        <v>0</v>
      </c>
      <c r="E32" s="43"/>
      <c r="F32" s="42">
        <f>F31+G31</f>
        <v>10577300</v>
      </c>
      <c r="G32" s="43"/>
      <c r="H32" s="42">
        <f>H31+I31</f>
        <v>12826168.000000002</v>
      </c>
      <c r="I32" s="43"/>
      <c r="J32" s="42">
        <f>J31+K31</f>
        <v>0</v>
      </c>
      <c r="K32" s="43"/>
      <c r="L32" s="42">
        <f>L31+M31</f>
        <v>57181548</v>
      </c>
      <c r="M32" s="46"/>
      <c r="N32" s="22">
        <f>B32+D32+F32+H32+J32</f>
        <v>57181548</v>
      </c>
      <c r="P32" s="5" t="s">
        <v>0</v>
      </c>
      <c r="Q32" s="42">
        <f>Q31+R31</f>
        <v>6488</v>
      </c>
      <c r="R32" s="43"/>
      <c r="S32" s="42">
        <f>S31+T31</f>
        <v>0</v>
      </c>
      <c r="T32" s="43"/>
      <c r="U32" s="42">
        <f>U31+V31</f>
        <v>1347</v>
      </c>
      <c r="V32" s="43"/>
      <c r="W32" s="42">
        <f>W31+X31</f>
        <v>4979</v>
      </c>
      <c r="X32" s="43"/>
      <c r="Y32" s="42">
        <f>Y31+Z31</f>
        <v>172</v>
      </c>
      <c r="Z32" s="43"/>
      <c r="AA32" s="42">
        <f>AA31+AB31</f>
        <v>12986</v>
      </c>
      <c r="AB32" s="43"/>
      <c r="AC32" s="23">
        <f>Q32+S32+U32+W32+Y32</f>
        <v>12986</v>
      </c>
      <c r="AE32" s="5" t="s">
        <v>0</v>
      </c>
      <c r="AF32" s="44">
        <f>IFERROR(B32/Q32,"N.A.")</f>
        <v>5206.2392108508011</v>
      </c>
      <c r="AG32" s="45"/>
      <c r="AH32" s="44" t="str">
        <f>IFERROR(D32/S32,"N.A.")</f>
        <v>N.A.</v>
      </c>
      <c r="AI32" s="45"/>
      <c r="AJ32" s="44">
        <f>IFERROR(F32/U32,"N.A.")</f>
        <v>7852.4870081662957</v>
      </c>
      <c r="AK32" s="45"/>
      <c r="AL32" s="44">
        <f>IFERROR(H32/W32,"N.A.")</f>
        <v>2576.0530226953206</v>
      </c>
      <c r="AM32" s="45"/>
      <c r="AN32" s="44">
        <f>IFERROR(J32/Y32,"N.A.")</f>
        <v>0</v>
      </c>
      <c r="AO32" s="45"/>
      <c r="AP32" s="44">
        <f>IFERROR(L32/AA32,"N.A.")</f>
        <v>4403.3226551671032</v>
      </c>
      <c r="AQ32" s="45"/>
      <c r="AR32" s="16">
        <f>IFERROR(N32/AC32, "N.A.")</f>
        <v>4403.3226551671032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513420</v>
      </c>
      <c r="C39" s="2"/>
      <c r="D39" s="2">
        <v>0</v>
      </c>
      <c r="E39" s="2"/>
      <c r="F39" s="2"/>
      <c r="G39" s="2"/>
      <c r="H39" s="2">
        <v>847713</v>
      </c>
      <c r="I39" s="2"/>
      <c r="J39" s="2">
        <v>0</v>
      </c>
      <c r="K39" s="2"/>
      <c r="L39" s="1">
        <f>B39+D39+F39+H39+J39</f>
        <v>1361133</v>
      </c>
      <c r="M39" s="13">
        <f>C39+E39+G39+I39+K39</f>
        <v>0</v>
      </c>
      <c r="N39" s="14">
        <f>L39+M39</f>
        <v>1361133</v>
      </c>
      <c r="P39" s="3" t="s">
        <v>12</v>
      </c>
      <c r="Q39" s="2">
        <v>312</v>
      </c>
      <c r="R39" s="2">
        <v>0</v>
      </c>
      <c r="S39" s="2">
        <v>86</v>
      </c>
      <c r="T39" s="2">
        <v>0</v>
      </c>
      <c r="U39" s="2">
        <v>0</v>
      </c>
      <c r="V39" s="2">
        <v>0</v>
      </c>
      <c r="W39" s="2">
        <v>591</v>
      </c>
      <c r="X39" s="2">
        <v>0</v>
      </c>
      <c r="Y39" s="2">
        <v>764</v>
      </c>
      <c r="Z39" s="2">
        <v>0</v>
      </c>
      <c r="AA39" s="1">
        <f>Q39+S39+U39+W39+Y39</f>
        <v>1753</v>
      </c>
      <c r="AB39" s="13">
        <f>R39+T39+V39+X39+Z39</f>
        <v>0</v>
      </c>
      <c r="AC39" s="14">
        <f>AA39+AB39</f>
        <v>1753</v>
      </c>
      <c r="AE39" s="3" t="s">
        <v>12</v>
      </c>
      <c r="AF39" s="2">
        <f>IFERROR(B39/Q39, "N.A.")</f>
        <v>1645.5769230769231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1434.3705583756346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776.45921277809464</v>
      </c>
      <c r="AQ39" s="13" t="str">
        <f t="shared" si="30"/>
        <v>N.A.</v>
      </c>
      <c r="AR39" s="14">
        <f t="shared" si="30"/>
        <v>776.45921277809464</v>
      </c>
    </row>
    <row r="40" spans="1:44" ht="15" customHeight="1" thickBot="1" x14ac:dyDescent="0.3">
      <c r="A40" s="3" t="s">
        <v>13</v>
      </c>
      <c r="B40" s="2">
        <v>1944285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1944285</v>
      </c>
      <c r="M40" s="13">
        <f t="shared" si="31"/>
        <v>0</v>
      </c>
      <c r="N40" s="14">
        <f t="shared" ref="N40:N42" si="32">L40+M40</f>
        <v>1944285</v>
      </c>
      <c r="P40" s="3" t="s">
        <v>13</v>
      </c>
      <c r="Q40" s="2">
        <v>1100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1100</v>
      </c>
      <c r="AB40" s="13">
        <f t="shared" si="33"/>
        <v>0</v>
      </c>
      <c r="AC40" s="14">
        <f t="shared" ref="AC40:AC42" si="34">AA40+AB40</f>
        <v>1100</v>
      </c>
      <c r="AE40" s="3" t="s">
        <v>13</v>
      </c>
      <c r="AF40" s="2">
        <f t="shared" ref="AF40:AF43" si="35">IFERROR(B40/Q40, "N.A.")</f>
        <v>1767.5318181818182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1767.5318181818182</v>
      </c>
      <c r="AQ40" s="13" t="str">
        <f t="shared" si="30"/>
        <v>N.A.</v>
      </c>
      <c r="AR40" s="14">
        <f t="shared" si="30"/>
        <v>1767.5318181818182</v>
      </c>
    </row>
    <row r="41" spans="1:44" ht="15" customHeight="1" thickBot="1" x14ac:dyDescent="0.3">
      <c r="A41" s="3" t="s">
        <v>14</v>
      </c>
      <c r="B41" s="2">
        <v>7317059.9999999991</v>
      </c>
      <c r="C41" s="2">
        <v>9936400</v>
      </c>
      <c r="D41" s="2"/>
      <c r="E41" s="2"/>
      <c r="F41" s="2"/>
      <c r="G41" s="2">
        <v>1257750</v>
      </c>
      <c r="H41" s="2"/>
      <c r="I41" s="2"/>
      <c r="J41" s="2">
        <v>0</v>
      </c>
      <c r="K41" s="2"/>
      <c r="L41" s="1">
        <f t="shared" si="31"/>
        <v>7317059.9999999991</v>
      </c>
      <c r="M41" s="13">
        <f t="shared" si="31"/>
        <v>11194150</v>
      </c>
      <c r="N41" s="14">
        <f t="shared" si="32"/>
        <v>18511210</v>
      </c>
      <c r="P41" s="3" t="s">
        <v>14</v>
      </c>
      <c r="Q41" s="2">
        <v>1735</v>
      </c>
      <c r="R41" s="2">
        <v>1143</v>
      </c>
      <c r="S41" s="2">
        <v>0</v>
      </c>
      <c r="T41" s="2">
        <v>0</v>
      </c>
      <c r="U41" s="2">
        <v>0</v>
      </c>
      <c r="V41" s="2">
        <v>195</v>
      </c>
      <c r="W41" s="2">
        <v>0</v>
      </c>
      <c r="X41" s="2">
        <v>0</v>
      </c>
      <c r="Y41" s="2">
        <v>419</v>
      </c>
      <c r="Z41" s="2">
        <v>0</v>
      </c>
      <c r="AA41" s="1">
        <f t="shared" si="33"/>
        <v>2154</v>
      </c>
      <c r="AB41" s="13">
        <f t="shared" si="33"/>
        <v>1338</v>
      </c>
      <c r="AC41" s="14">
        <f t="shared" si="34"/>
        <v>3492</v>
      </c>
      <c r="AE41" s="3" t="s">
        <v>14</v>
      </c>
      <c r="AF41" s="2">
        <f t="shared" si="35"/>
        <v>4217.3256484149852</v>
      </c>
      <c r="AG41" s="2">
        <f t="shared" si="30"/>
        <v>8693.2633420822403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6450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3396.9637883008354</v>
      </c>
      <c r="AQ41" s="13">
        <f t="shared" si="30"/>
        <v>8366.3303437967115</v>
      </c>
      <c r="AR41" s="14">
        <f t="shared" si="30"/>
        <v>5301.0337915234823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226</v>
      </c>
      <c r="Z42" s="2">
        <v>0</v>
      </c>
      <c r="AA42" s="1">
        <f t="shared" si="33"/>
        <v>226</v>
      </c>
      <c r="AB42" s="13">
        <f t="shared" si="33"/>
        <v>0</v>
      </c>
      <c r="AC42" s="14">
        <f t="shared" si="34"/>
        <v>226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9774765.0000000019</v>
      </c>
      <c r="C43" s="2">
        <v>9936400</v>
      </c>
      <c r="D43" s="2">
        <v>0</v>
      </c>
      <c r="E43" s="2"/>
      <c r="F43" s="2"/>
      <c r="G43" s="2">
        <v>1257750</v>
      </c>
      <c r="H43" s="2">
        <v>847713</v>
      </c>
      <c r="I43" s="2"/>
      <c r="J43" s="2">
        <v>0</v>
      </c>
      <c r="K43" s="2"/>
      <c r="L43" s="1">
        <f t="shared" ref="L43" si="36">B43+D43+F43+H43+J43</f>
        <v>10622478.000000002</v>
      </c>
      <c r="M43" s="13">
        <f t="shared" ref="M43" si="37">C43+E43+G43+I43+K43</f>
        <v>11194150</v>
      </c>
      <c r="N43" s="21">
        <f t="shared" ref="N43" si="38">L43+M43</f>
        <v>21816628</v>
      </c>
      <c r="P43" s="4" t="s">
        <v>16</v>
      </c>
      <c r="Q43" s="2">
        <v>3147</v>
      </c>
      <c r="R43" s="2">
        <v>1143</v>
      </c>
      <c r="S43" s="2">
        <v>86</v>
      </c>
      <c r="T43" s="2">
        <v>0</v>
      </c>
      <c r="U43" s="2">
        <v>0</v>
      </c>
      <c r="V43" s="2">
        <v>195</v>
      </c>
      <c r="W43" s="2">
        <v>591</v>
      </c>
      <c r="X43" s="2">
        <v>0</v>
      </c>
      <c r="Y43" s="2">
        <v>1409</v>
      </c>
      <c r="Z43" s="2">
        <v>0</v>
      </c>
      <c r="AA43" s="1">
        <f t="shared" ref="AA43" si="39">Q43+S43+U43+W43+Y43</f>
        <v>5233</v>
      </c>
      <c r="AB43" s="13">
        <f t="shared" ref="AB43" si="40">R43+T43+V43+X43+Z43</f>
        <v>1338</v>
      </c>
      <c r="AC43" s="21">
        <f t="shared" ref="AC43" si="41">AA43+AB43</f>
        <v>6571</v>
      </c>
      <c r="AE43" s="4" t="s">
        <v>16</v>
      </c>
      <c r="AF43" s="2">
        <f t="shared" si="35"/>
        <v>3106.0581506196381</v>
      </c>
      <c r="AG43" s="2">
        <f t="shared" si="30"/>
        <v>8693.2633420822403</v>
      </c>
      <c r="AH43" s="2">
        <f t="shared" si="30"/>
        <v>0</v>
      </c>
      <c r="AI43" s="2" t="str">
        <f t="shared" si="30"/>
        <v>N.A.</v>
      </c>
      <c r="AJ43" s="2" t="str">
        <f t="shared" si="30"/>
        <v>N.A.</v>
      </c>
      <c r="AK43" s="2">
        <f t="shared" si="30"/>
        <v>6450</v>
      </c>
      <c r="AL43" s="2">
        <f t="shared" si="30"/>
        <v>1434.3705583756346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2029.9021593732089</v>
      </c>
      <c r="AQ43" s="13">
        <f t="shared" ref="AQ43" si="43">IFERROR(M43/AB43, "N.A.")</f>
        <v>8366.3303437967115</v>
      </c>
      <c r="AR43" s="14">
        <f t="shared" ref="AR43" si="44">IFERROR(N43/AC43, "N.A.")</f>
        <v>3320.1381829249735</v>
      </c>
    </row>
    <row r="44" spans="1:44" ht="15" customHeight="1" thickBot="1" x14ac:dyDescent="0.3">
      <c r="A44" s="5" t="s">
        <v>0</v>
      </c>
      <c r="B44" s="42">
        <f>B43+C43</f>
        <v>19711165</v>
      </c>
      <c r="C44" s="43"/>
      <c r="D44" s="42">
        <f>D43+E43</f>
        <v>0</v>
      </c>
      <c r="E44" s="43"/>
      <c r="F44" s="42">
        <f>F43+G43</f>
        <v>1257750</v>
      </c>
      <c r="G44" s="43"/>
      <c r="H44" s="42">
        <f>H43+I43</f>
        <v>847713</v>
      </c>
      <c r="I44" s="43"/>
      <c r="J44" s="42">
        <f>J43+K43</f>
        <v>0</v>
      </c>
      <c r="K44" s="43"/>
      <c r="L44" s="42">
        <f>L43+M43</f>
        <v>21816628</v>
      </c>
      <c r="M44" s="46"/>
      <c r="N44" s="22">
        <f>B44+D44+F44+H44+J44</f>
        <v>21816628</v>
      </c>
      <c r="P44" s="5" t="s">
        <v>0</v>
      </c>
      <c r="Q44" s="42">
        <f>Q43+R43</f>
        <v>4290</v>
      </c>
      <c r="R44" s="43"/>
      <c r="S44" s="42">
        <f>S43+T43</f>
        <v>86</v>
      </c>
      <c r="T44" s="43"/>
      <c r="U44" s="42">
        <f>U43+V43</f>
        <v>195</v>
      </c>
      <c r="V44" s="43"/>
      <c r="W44" s="42">
        <f>W43+X43</f>
        <v>591</v>
      </c>
      <c r="X44" s="43"/>
      <c r="Y44" s="42">
        <f>Y43+Z43</f>
        <v>1409</v>
      </c>
      <c r="Z44" s="43"/>
      <c r="AA44" s="42">
        <f>AA43+AB43</f>
        <v>6571</v>
      </c>
      <c r="AB44" s="46"/>
      <c r="AC44" s="22">
        <f>Q44+S44+U44+W44+Y44</f>
        <v>6571</v>
      </c>
      <c r="AE44" s="5" t="s">
        <v>0</v>
      </c>
      <c r="AF44" s="44">
        <f>IFERROR(B44/Q44,"N.A.")</f>
        <v>4594.6771561771566</v>
      </c>
      <c r="AG44" s="45"/>
      <c r="AH44" s="44">
        <f>IFERROR(D44/S44,"N.A.")</f>
        <v>0</v>
      </c>
      <c r="AI44" s="45"/>
      <c r="AJ44" s="44">
        <f>IFERROR(F44/U44,"N.A.")</f>
        <v>6450</v>
      </c>
      <c r="AK44" s="45"/>
      <c r="AL44" s="44">
        <f>IFERROR(H44/W44,"N.A.")</f>
        <v>1434.3705583756346</v>
      </c>
      <c r="AM44" s="45"/>
      <c r="AN44" s="44">
        <f>IFERROR(J44/Y44,"N.A.")</f>
        <v>0</v>
      </c>
      <c r="AO44" s="45"/>
      <c r="AP44" s="44">
        <f>IFERROR(L44/AA44,"N.A.")</f>
        <v>3320.1381829249735</v>
      </c>
      <c r="AQ44" s="45"/>
      <c r="AR44" s="16">
        <f>IFERROR(N44/AC44, "N.A.")</f>
        <v>3320.1381829249735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/>
      <c r="C15" s="2"/>
      <c r="D15" s="2">
        <v>1026324</v>
      </c>
      <c r="E15" s="2"/>
      <c r="F15" s="2"/>
      <c r="G15" s="2"/>
      <c r="H15" s="2">
        <v>1983475</v>
      </c>
      <c r="I15" s="2"/>
      <c r="J15" s="2"/>
      <c r="K15" s="2"/>
      <c r="L15" s="1">
        <f>B15+D15+F15+H15+J15</f>
        <v>3009799</v>
      </c>
      <c r="M15" s="13">
        <f>C15+E15+G15+I15+K15</f>
        <v>0</v>
      </c>
      <c r="N15" s="14">
        <f>L15+M15</f>
        <v>3009799</v>
      </c>
      <c r="P15" s="3" t="s">
        <v>12</v>
      </c>
      <c r="Q15" s="2">
        <v>0</v>
      </c>
      <c r="R15" s="2">
        <v>0</v>
      </c>
      <c r="S15" s="2">
        <v>221</v>
      </c>
      <c r="T15" s="2">
        <v>0</v>
      </c>
      <c r="U15" s="2">
        <v>0</v>
      </c>
      <c r="V15" s="2">
        <v>0</v>
      </c>
      <c r="W15" s="2">
        <v>884</v>
      </c>
      <c r="X15" s="2">
        <v>0</v>
      </c>
      <c r="Y15" s="2">
        <v>0</v>
      </c>
      <c r="Z15" s="2">
        <v>0</v>
      </c>
      <c r="AA15" s="1">
        <f>Q15+S15+U15+W15+Y15</f>
        <v>1105</v>
      </c>
      <c r="AB15" s="13">
        <f>R15+T15+V15+X15+Z15</f>
        <v>0</v>
      </c>
      <c r="AC15" s="14">
        <f>AA15+AB15</f>
        <v>1105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>
        <f t="shared" si="0"/>
        <v>4644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2243.75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2723.8</v>
      </c>
      <c r="AQ15" s="13" t="str">
        <f t="shared" si="0"/>
        <v>N.A.</v>
      </c>
      <c r="AR15" s="14">
        <f t="shared" si="0"/>
        <v>2723.8</v>
      </c>
    </row>
    <row r="16" spans="1:44" ht="15" customHeight="1" thickBot="1" x14ac:dyDescent="0.3">
      <c r="A16" s="3" t="s">
        <v>13</v>
      </c>
      <c r="B16" s="2">
        <v>1710540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1710540</v>
      </c>
      <c r="M16" s="13">
        <f t="shared" si="1"/>
        <v>0</v>
      </c>
      <c r="N16" s="14">
        <f t="shared" ref="N16:N18" si="2">L16+M16</f>
        <v>1710540</v>
      </c>
      <c r="P16" s="3" t="s">
        <v>13</v>
      </c>
      <c r="Q16" s="2">
        <v>221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221</v>
      </c>
      <c r="AB16" s="13">
        <f t="shared" si="3"/>
        <v>0</v>
      </c>
      <c r="AC16" s="14">
        <f t="shared" ref="AC16:AC18" si="4">AA16+AB16</f>
        <v>221</v>
      </c>
      <c r="AE16" s="3" t="s">
        <v>13</v>
      </c>
      <c r="AF16" s="2">
        <f t="shared" ref="AF16:AF19" si="5">IFERROR(B16/Q16, "N.A.")</f>
        <v>7740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7740</v>
      </c>
      <c r="AQ16" s="13" t="str">
        <f t="shared" si="0"/>
        <v>N.A.</v>
      </c>
      <c r="AR16" s="14">
        <f t="shared" si="0"/>
        <v>7740</v>
      </c>
    </row>
    <row r="17" spans="1:44" ht="15" customHeight="1" thickBot="1" x14ac:dyDescent="0.3">
      <c r="A17" s="3" t="s">
        <v>14</v>
      </c>
      <c r="B17" s="2"/>
      <c r="C17" s="2">
        <v>12104170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12104170</v>
      </c>
      <c r="N17" s="14">
        <f t="shared" si="2"/>
        <v>12104170</v>
      </c>
      <c r="P17" s="3" t="s">
        <v>14</v>
      </c>
      <c r="Q17" s="2">
        <v>0</v>
      </c>
      <c r="R17" s="2">
        <v>1547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0</v>
      </c>
      <c r="AB17" s="13">
        <f t="shared" si="3"/>
        <v>1547</v>
      </c>
      <c r="AC17" s="14">
        <f t="shared" si="4"/>
        <v>1547</v>
      </c>
      <c r="AE17" s="3" t="s">
        <v>14</v>
      </c>
      <c r="AF17" s="2" t="str">
        <f t="shared" si="5"/>
        <v>N.A.</v>
      </c>
      <c r="AG17" s="2">
        <f t="shared" si="0"/>
        <v>7824.2857142857147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>
        <f t="shared" si="0"/>
        <v>7824.2857142857147</v>
      </c>
      <c r="AR17" s="14">
        <f t="shared" si="0"/>
        <v>7824.2857142857147</v>
      </c>
    </row>
    <row r="18" spans="1:44" ht="15" customHeight="1" thickBot="1" x14ac:dyDescent="0.3">
      <c r="A18" s="3" t="s">
        <v>15</v>
      </c>
      <c r="B18" s="2">
        <v>1710540</v>
      </c>
      <c r="C18" s="2"/>
      <c r="D18" s="2"/>
      <c r="E18" s="2"/>
      <c r="F18" s="2"/>
      <c r="G18" s="2"/>
      <c r="H18" s="2">
        <v>1444456.0000000002</v>
      </c>
      <c r="I18" s="2"/>
      <c r="J18" s="2"/>
      <c r="K18" s="2"/>
      <c r="L18" s="1">
        <f t="shared" si="1"/>
        <v>3154996</v>
      </c>
      <c r="M18" s="13">
        <f t="shared" si="1"/>
        <v>0</v>
      </c>
      <c r="N18" s="14">
        <f t="shared" si="2"/>
        <v>3154996</v>
      </c>
      <c r="P18" s="3" t="s">
        <v>15</v>
      </c>
      <c r="Q18" s="2">
        <v>221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1326</v>
      </c>
      <c r="X18" s="2">
        <v>0</v>
      </c>
      <c r="Y18" s="2">
        <v>0</v>
      </c>
      <c r="Z18" s="2">
        <v>0</v>
      </c>
      <c r="AA18" s="1">
        <f t="shared" si="3"/>
        <v>1547</v>
      </c>
      <c r="AB18" s="13">
        <f t="shared" si="3"/>
        <v>0</v>
      </c>
      <c r="AC18" s="21">
        <f t="shared" si="4"/>
        <v>1547</v>
      </c>
      <c r="AE18" s="3" t="s">
        <v>15</v>
      </c>
      <c r="AF18" s="2">
        <f t="shared" si="5"/>
        <v>7740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1089.3333333333335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2039.4285714285713</v>
      </c>
      <c r="AQ18" s="13" t="str">
        <f t="shared" si="0"/>
        <v>N.A.</v>
      </c>
      <c r="AR18" s="14">
        <f t="shared" si="0"/>
        <v>2039.4285714285713</v>
      </c>
    </row>
    <row r="19" spans="1:44" ht="15" customHeight="1" thickBot="1" x14ac:dyDescent="0.3">
      <c r="A19" s="4" t="s">
        <v>16</v>
      </c>
      <c r="B19" s="2">
        <v>3421080</v>
      </c>
      <c r="C19" s="2">
        <v>12104170</v>
      </c>
      <c r="D19" s="2">
        <v>1026324</v>
      </c>
      <c r="E19" s="2"/>
      <c r="F19" s="2"/>
      <c r="G19" s="2"/>
      <c r="H19" s="2">
        <v>3427931.0000000005</v>
      </c>
      <c r="I19" s="2"/>
      <c r="J19" s="2"/>
      <c r="K19" s="2"/>
      <c r="L19" s="1">
        <f t="shared" ref="L19" si="6">B19+D19+F19+H19+J19</f>
        <v>7875335</v>
      </c>
      <c r="M19" s="13">
        <f t="shared" ref="M19" si="7">C19+E19+G19+I19+K19</f>
        <v>12104170</v>
      </c>
      <c r="N19" s="21">
        <f t="shared" ref="N19" si="8">L19+M19</f>
        <v>19979505</v>
      </c>
      <c r="P19" s="4" t="s">
        <v>16</v>
      </c>
      <c r="Q19" s="2">
        <v>442</v>
      </c>
      <c r="R19" s="2">
        <v>1547</v>
      </c>
      <c r="S19" s="2">
        <v>221</v>
      </c>
      <c r="T19" s="2">
        <v>0</v>
      </c>
      <c r="U19" s="2">
        <v>0</v>
      </c>
      <c r="V19" s="2">
        <v>0</v>
      </c>
      <c r="W19" s="2">
        <v>2210</v>
      </c>
      <c r="X19" s="2">
        <v>0</v>
      </c>
      <c r="Y19" s="2">
        <v>0</v>
      </c>
      <c r="Z19" s="2">
        <v>0</v>
      </c>
      <c r="AA19" s="1">
        <f t="shared" ref="AA19" si="9">Q19+S19+U19+W19+Y19</f>
        <v>2873</v>
      </c>
      <c r="AB19" s="13">
        <f t="shared" ref="AB19" si="10">R19+T19+V19+X19+Z19</f>
        <v>1547</v>
      </c>
      <c r="AC19" s="14">
        <f t="shared" ref="AC19" si="11">AA19+AB19</f>
        <v>4420</v>
      </c>
      <c r="AE19" s="4" t="s">
        <v>16</v>
      </c>
      <c r="AF19" s="2">
        <f t="shared" si="5"/>
        <v>7740</v>
      </c>
      <c r="AG19" s="2">
        <f t="shared" si="0"/>
        <v>7824.2857142857147</v>
      </c>
      <c r="AH19" s="2">
        <f t="shared" si="0"/>
        <v>4644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1551.1000000000001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2741.1538461538462</v>
      </c>
      <c r="AQ19" s="13">
        <f t="shared" ref="AQ19" si="13">IFERROR(M19/AB19, "N.A.")</f>
        <v>7824.2857142857147</v>
      </c>
      <c r="AR19" s="14">
        <f t="shared" ref="AR19" si="14">IFERROR(N19/AC19, "N.A.")</f>
        <v>4520.25</v>
      </c>
    </row>
    <row r="20" spans="1:44" ht="15" customHeight="1" thickBot="1" x14ac:dyDescent="0.3">
      <c r="A20" s="5" t="s">
        <v>0</v>
      </c>
      <c r="B20" s="42">
        <f>B19+C19</f>
        <v>15525250</v>
      </c>
      <c r="C20" s="43"/>
      <c r="D20" s="42">
        <f>D19+E19</f>
        <v>1026324</v>
      </c>
      <c r="E20" s="43"/>
      <c r="F20" s="42">
        <f>F19+G19</f>
        <v>0</v>
      </c>
      <c r="G20" s="43"/>
      <c r="H20" s="42">
        <f>H19+I19</f>
        <v>3427931.0000000005</v>
      </c>
      <c r="I20" s="43"/>
      <c r="J20" s="42">
        <f>J19+K19</f>
        <v>0</v>
      </c>
      <c r="K20" s="43"/>
      <c r="L20" s="42">
        <f>L19+M19</f>
        <v>19979505</v>
      </c>
      <c r="M20" s="46"/>
      <c r="N20" s="22">
        <f>B20+D20+F20+H20+J20</f>
        <v>19979505</v>
      </c>
      <c r="P20" s="5" t="s">
        <v>0</v>
      </c>
      <c r="Q20" s="42">
        <f>Q19+R19</f>
        <v>1989</v>
      </c>
      <c r="R20" s="43"/>
      <c r="S20" s="42">
        <f>S19+T19</f>
        <v>221</v>
      </c>
      <c r="T20" s="43"/>
      <c r="U20" s="42">
        <f>U19+V19</f>
        <v>0</v>
      </c>
      <c r="V20" s="43"/>
      <c r="W20" s="42">
        <f>W19+X19</f>
        <v>2210</v>
      </c>
      <c r="X20" s="43"/>
      <c r="Y20" s="42">
        <f>Y19+Z19</f>
        <v>0</v>
      </c>
      <c r="Z20" s="43"/>
      <c r="AA20" s="42">
        <f>AA19+AB19</f>
        <v>4420</v>
      </c>
      <c r="AB20" s="43"/>
      <c r="AC20" s="23">
        <f>Q20+S20+U20+W20+Y20</f>
        <v>4420</v>
      </c>
      <c r="AE20" s="5" t="s">
        <v>0</v>
      </c>
      <c r="AF20" s="44">
        <f>IFERROR(B20/Q20,"N.A.")</f>
        <v>7805.5555555555557</v>
      </c>
      <c r="AG20" s="45"/>
      <c r="AH20" s="44">
        <f>IFERROR(D20/S20,"N.A.")</f>
        <v>4644</v>
      </c>
      <c r="AI20" s="45"/>
      <c r="AJ20" s="44" t="str">
        <f>IFERROR(F20/U20,"N.A.")</f>
        <v>N.A.</v>
      </c>
      <c r="AK20" s="45"/>
      <c r="AL20" s="44">
        <f>IFERROR(H20/W20,"N.A.")</f>
        <v>1551.1000000000001</v>
      </c>
      <c r="AM20" s="45"/>
      <c r="AN20" s="44" t="str">
        <f>IFERROR(J20/Y20,"N.A.")</f>
        <v>N.A.</v>
      </c>
      <c r="AO20" s="45"/>
      <c r="AP20" s="44">
        <f>IFERROR(L20/AA20,"N.A.")</f>
        <v>4520.25</v>
      </c>
      <c r="AQ20" s="45"/>
      <c r="AR20" s="16">
        <f>IFERROR(N20/AC20, "N.A.")</f>
        <v>4520.25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>
        <v>1026324</v>
      </c>
      <c r="E27" s="2"/>
      <c r="F27" s="2"/>
      <c r="G27" s="2"/>
      <c r="H27" s="2">
        <v>1223235</v>
      </c>
      <c r="I27" s="2"/>
      <c r="J27" s="2"/>
      <c r="K27" s="2"/>
      <c r="L27" s="1">
        <f>B27+D27+F27+H27+J27</f>
        <v>2249559</v>
      </c>
      <c r="M27" s="13">
        <f>C27+E27+G27+I27+K27</f>
        <v>0</v>
      </c>
      <c r="N27" s="14">
        <f>L27+M27</f>
        <v>2249559</v>
      </c>
      <c r="P27" s="3" t="s">
        <v>12</v>
      </c>
      <c r="Q27" s="2">
        <v>0</v>
      </c>
      <c r="R27" s="2">
        <v>0</v>
      </c>
      <c r="S27" s="2">
        <v>221</v>
      </c>
      <c r="T27" s="2">
        <v>0</v>
      </c>
      <c r="U27" s="2">
        <v>0</v>
      </c>
      <c r="V27" s="2">
        <v>0</v>
      </c>
      <c r="W27" s="2">
        <v>442</v>
      </c>
      <c r="X27" s="2">
        <v>0</v>
      </c>
      <c r="Y27" s="2">
        <v>0</v>
      </c>
      <c r="Z27" s="2">
        <v>0</v>
      </c>
      <c r="AA27" s="1">
        <f>Q27+S27+U27+W27+Y27</f>
        <v>663</v>
      </c>
      <c r="AB27" s="13">
        <f>R27+T27+V27+X27+Z27</f>
        <v>0</v>
      </c>
      <c r="AC27" s="14">
        <f>AA27+AB27</f>
        <v>663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4644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2767.5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3393</v>
      </c>
      <c r="AQ27" s="13" t="str">
        <f t="shared" si="15"/>
        <v>N.A.</v>
      </c>
      <c r="AR27" s="14">
        <f t="shared" si="15"/>
        <v>3393</v>
      </c>
    </row>
    <row r="28" spans="1:44" ht="15" customHeight="1" thickBot="1" x14ac:dyDescent="0.3">
      <c r="A28" s="3" t="s">
        <v>13</v>
      </c>
      <c r="B28" s="2">
        <v>1710540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1710540</v>
      </c>
      <c r="M28" s="13">
        <f t="shared" si="16"/>
        <v>0</v>
      </c>
      <c r="N28" s="14">
        <f t="shared" ref="N28:N30" si="17">L28+M28</f>
        <v>1710540</v>
      </c>
      <c r="P28" s="3" t="s">
        <v>13</v>
      </c>
      <c r="Q28" s="2">
        <v>221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221</v>
      </c>
      <c r="AB28" s="13">
        <f t="shared" si="18"/>
        <v>0</v>
      </c>
      <c r="AC28" s="14">
        <f t="shared" ref="AC28:AC30" si="19">AA28+AB28</f>
        <v>221</v>
      </c>
      <c r="AE28" s="3" t="s">
        <v>13</v>
      </c>
      <c r="AF28" s="2">
        <f t="shared" ref="AF28:AF31" si="20">IFERROR(B28/Q28, "N.A.")</f>
        <v>7740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7740</v>
      </c>
      <c r="AQ28" s="13" t="str">
        <f t="shared" si="15"/>
        <v>N.A.</v>
      </c>
      <c r="AR28" s="14">
        <f t="shared" si="15"/>
        <v>7740</v>
      </c>
    </row>
    <row r="29" spans="1:44" ht="15" customHeight="1" thickBot="1" x14ac:dyDescent="0.3">
      <c r="A29" s="3" t="s">
        <v>14</v>
      </c>
      <c r="B29" s="2"/>
      <c r="C29" s="2">
        <v>10336170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10336170</v>
      </c>
      <c r="N29" s="14">
        <f t="shared" si="17"/>
        <v>10336170</v>
      </c>
      <c r="P29" s="3" t="s">
        <v>14</v>
      </c>
      <c r="Q29" s="2">
        <v>0</v>
      </c>
      <c r="R29" s="2">
        <v>1326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0</v>
      </c>
      <c r="AB29" s="13">
        <f t="shared" si="18"/>
        <v>1326</v>
      </c>
      <c r="AC29" s="14">
        <f t="shared" si="19"/>
        <v>1326</v>
      </c>
      <c r="AE29" s="3" t="s">
        <v>14</v>
      </c>
      <c r="AF29" s="2" t="str">
        <f t="shared" si="20"/>
        <v>N.A.</v>
      </c>
      <c r="AG29" s="2">
        <f t="shared" si="15"/>
        <v>7795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>
        <f t="shared" si="15"/>
        <v>7795</v>
      </c>
      <c r="AR29" s="14">
        <f t="shared" si="15"/>
        <v>7795</v>
      </c>
    </row>
    <row r="30" spans="1:44" ht="15" customHeight="1" thickBot="1" x14ac:dyDescent="0.3">
      <c r="A30" s="3" t="s">
        <v>15</v>
      </c>
      <c r="B30" s="2">
        <v>1710540</v>
      </c>
      <c r="C30" s="2"/>
      <c r="D30" s="2"/>
      <c r="E30" s="2"/>
      <c r="F30" s="2"/>
      <c r="G30" s="2"/>
      <c r="H30" s="2">
        <v>1159366</v>
      </c>
      <c r="I30" s="2"/>
      <c r="J30" s="2"/>
      <c r="K30" s="2"/>
      <c r="L30" s="1">
        <f t="shared" si="16"/>
        <v>2869906</v>
      </c>
      <c r="M30" s="13">
        <f t="shared" si="16"/>
        <v>0</v>
      </c>
      <c r="N30" s="14">
        <f t="shared" si="17"/>
        <v>2869906</v>
      </c>
      <c r="P30" s="3" t="s">
        <v>15</v>
      </c>
      <c r="Q30" s="2">
        <v>221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1105</v>
      </c>
      <c r="X30" s="2">
        <v>0</v>
      </c>
      <c r="Y30" s="2">
        <v>0</v>
      </c>
      <c r="Z30" s="2">
        <v>0</v>
      </c>
      <c r="AA30" s="1">
        <f t="shared" si="18"/>
        <v>1326</v>
      </c>
      <c r="AB30" s="13">
        <f t="shared" si="18"/>
        <v>0</v>
      </c>
      <c r="AC30" s="21">
        <f t="shared" si="19"/>
        <v>1326</v>
      </c>
      <c r="AE30" s="3" t="s">
        <v>15</v>
      </c>
      <c r="AF30" s="2">
        <f t="shared" si="20"/>
        <v>7740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1049.2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2164.3333333333335</v>
      </c>
      <c r="AQ30" s="13" t="str">
        <f t="shared" si="15"/>
        <v>N.A.</v>
      </c>
      <c r="AR30" s="14">
        <f t="shared" si="15"/>
        <v>2164.3333333333335</v>
      </c>
    </row>
    <row r="31" spans="1:44" ht="15" customHeight="1" thickBot="1" x14ac:dyDescent="0.3">
      <c r="A31" s="4" t="s">
        <v>16</v>
      </c>
      <c r="B31" s="2">
        <v>3421080</v>
      </c>
      <c r="C31" s="2">
        <v>10336170</v>
      </c>
      <c r="D31" s="2">
        <v>1026324</v>
      </c>
      <c r="E31" s="2"/>
      <c r="F31" s="2"/>
      <c r="G31" s="2"/>
      <c r="H31" s="2">
        <v>2382601.0000000005</v>
      </c>
      <c r="I31" s="2"/>
      <c r="J31" s="2"/>
      <c r="K31" s="2"/>
      <c r="L31" s="1">
        <f t="shared" ref="L31" si="21">B31+D31+F31+H31+J31</f>
        <v>6830005</v>
      </c>
      <c r="M31" s="13">
        <f t="shared" ref="M31" si="22">C31+E31+G31+I31+K31</f>
        <v>10336170</v>
      </c>
      <c r="N31" s="21">
        <f t="shared" ref="N31" si="23">L31+M31</f>
        <v>17166175</v>
      </c>
      <c r="P31" s="4" t="s">
        <v>16</v>
      </c>
      <c r="Q31" s="2">
        <v>442</v>
      </c>
      <c r="R31" s="2">
        <v>1326</v>
      </c>
      <c r="S31" s="2">
        <v>221</v>
      </c>
      <c r="T31" s="2">
        <v>0</v>
      </c>
      <c r="U31" s="2">
        <v>0</v>
      </c>
      <c r="V31" s="2">
        <v>0</v>
      </c>
      <c r="W31" s="2">
        <v>1547</v>
      </c>
      <c r="X31" s="2">
        <v>0</v>
      </c>
      <c r="Y31" s="2">
        <v>0</v>
      </c>
      <c r="Z31" s="2">
        <v>0</v>
      </c>
      <c r="AA31" s="1">
        <f t="shared" ref="AA31" si="24">Q31+S31+U31+W31+Y31</f>
        <v>2210</v>
      </c>
      <c r="AB31" s="13">
        <f t="shared" ref="AB31" si="25">R31+T31+V31+X31+Z31</f>
        <v>1326</v>
      </c>
      <c r="AC31" s="14">
        <f t="shared" ref="AC31" si="26">AA31+AB31</f>
        <v>3536</v>
      </c>
      <c r="AE31" s="4" t="s">
        <v>16</v>
      </c>
      <c r="AF31" s="2">
        <f t="shared" si="20"/>
        <v>7740</v>
      </c>
      <c r="AG31" s="2">
        <f t="shared" si="15"/>
        <v>7795</v>
      </c>
      <c r="AH31" s="2">
        <f t="shared" si="15"/>
        <v>4644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1540.1428571428573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3090.5</v>
      </c>
      <c r="AQ31" s="13">
        <f t="shared" ref="AQ31" si="28">IFERROR(M31/AB31, "N.A.")</f>
        <v>7795</v>
      </c>
      <c r="AR31" s="14">
        <f t="shared" ref="AR31" si="29">IFERROR(N31/AC31, "N.A.")</f>
        <v>4854.6875</v>
      </c>
    </row>
    <row r="32" spans="1:44" ht="15" customHeight="1" thickBot="1" x14ac:dyDescent="0.3">
      <c r="A32" s="5" t="s">
        <v>0</v>
      </c>
      <c r="B32" s="42">
        <f>B31+C31</f>
        <v>13757250</v>
      </c>
      <c r="C32" s="43"/>
      <c r="D32" s="42">
        <f>D31+E31</f>
        <v>1026324</v>
      </c>
      <c r="E32" s="43"/>
      <c r="F32" s="42">
        <f>F31+G31</f>
        <v>0</v>
      </c>
      <c r="G32" s="43"/>
      <c r="H32" s="42">
        <f>H31+I31</f>
        <v>2382601.0000000005</v>
      </c>
      <c r="I32" s="43"/>
      <c r="J32" s="42">
        <f>J31+K31</f>
        <v>0</v>
      </c>
      <c r="K32" s="43"/>
      <c r="L32" s="42">
        <f>L31+M31</f>
        <v>17166175</v>
      </c>
      <c r="M32" s="46"/>
      <c r="N32" s="22">
        <f>B32+D32+F32+H32+J32</f>
        <v>17166175</v>
      </c>
      <c r="P32" s="5" t="s">
        <v>0</v>
      </c>
      <c r="Q32" s="42">
        <f>Q31+R31</f>
        <v>1768</v>
      </c>
      <c r="R32" s="43"/>
      <c r="S32" s="42">
        <f>S31+T31</f>
        <v>221</v>
      </c>
      <c r="T32" s="43"/>
      <c r="U32" s="42">
        <f>U31+V31</f>
        <v>0</v>
      </c>
      <c r="V32" s="43"/>
      <c r="W32" s="42">
        <f>W31+X31</f>
        <v>1547</v>
      </c>
      <c r="X32" s="43"/>
      <c r="Y32" s="42">
        <f>Y31+Z31</f>
        <v>0</v>
      </c>
      <c r="Z32" s="43"/>
      <c r="AA32" s="42">
        <f>AA31+AB31</f>
        <v>3536</v>
      </c>
      <c r="AB32" s="43"/>
      <c r="AC32" s="23">
        <f>Q32+S32+U32+W32+Y32</f>
        <v>3536</v>
      </c>
      <c r="AE32" s="5" t="s">
        <v>0</v>
      </c>
      <c r="AF32" s="44">
        <f>IFERROR(B32/Q32,"N.A.")</f>
        <v>7781.25</v>
      </c>
      <c r="AG32" s="45"/>
      <c r="AH32" s="44">
        <f>IFERROR(D32/S32,"N.A.")</f>
        <v>4644</v>
      </c>
      <c r="AI32" s="45"/>
      <c r="AJ32" s="44" t="str">
        <f>IFERROR(F32/U32,"N.A.")</f>
        <v>N.A.</v>
      </c>
      <c r="AK32" s="45"/>
      <c r="AL32" s="44">
        <f>IFERROR(H32/W32,"N.A.")</f>
        <v>1540.1428571428573</v>
      </c>
      <c r="AM32" s="45"/>
      <c r="AN32" s="44" t="str">
        <f>IFERROR(J32/Y32,"N.A.")</f>
        <v>N.A.</v>
      </c>
      <c r="AO32" s="45"/>
      <c r="AP32" s="44">
        <f>IFERROR(L32/AA32,"N.A.")</f>
        <v>4854.6875</v>
      </c>
      <c r="AQ32" s="45"/>
      <c r="AR32" s="16">
        <f>IFERROR(N32/AC32, "N.A.")</f>
        <v>4854.6875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760240</v>
      </c>
      <c r="I39" s="2"/>
      <c r="J39" s="2"/>
      <c r="K39" s="2"/>
      <c r="L39" s="1">
        <f>B39+D39+F39+H39+J39</f>
        <v>760240</v>
      </c>
      <c r="M39" s="13">
        <f>C39+E39+G39+I39+K39</f>
        <v>0</v>
      </c>
      <c r="N39" s="14">
        <f>L39+M39</f>
        <v>760240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442</v>
      </c>
      <c r="X39" s="2">
        <v>0</v>
      </c>
      <c r="Y39" s="2">
        <v>0</v>
      </c>
      <c r="Z39" s="2">
        <v>0</v>
      </c>
      <c r="AA39" s="1">
        <f>Q39+S39+U39+W39+Y39</f>
        <v>442</v>
      </c>
      <c r="AB39" s="13">
        <f>R39+T39+V39+X39+Z39</f>
        <v>0</v>
      </c>
      <c r="AC39" s="14">
        <f>AA39+AB39</f>
        <v>442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1720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1720</v>
      </c>
      <c r="AQ39" s="13" t="str">
        <f t="shared" si="30"/>
        <v>N.A.</v>
      </c>
      <c r="AR39" s="14">
        <f t="shared" si="30"/>
        <v>1720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>
        <v>1768000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1768000</v>
      </c>
      <c r="N41" s="14">
        <f t="shared" si="32"/>
        <v>1768000</v>
      </c>
      <c r="P41" s="3" t="s">
        <v>14</v>
      </c>
      <c r="Q41" s="2">
        <v>0</v>
      </c>
      <c r="R41" s="2">
        <v>221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221</v>
      </c>
      <c r="AC41" s="14">
        <f t="shared" si="34"/>
        <v>221</v>
      </c>
      <c r="AE41" s="3" t="s">
        <v>14</v>
      </c>
      <c r="AF41" s="2" t="str">
        <f t="shared" si="35"/>
        <v>N.A.</v>
      </c>
      <c r="AG41" s="2">
        <f t="shared" si="30"/>
        <v>8000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8000</v>
      </c>
      <c r="AR41" s="14">
        <f t="shared" si="30"/>
        <v>8000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285090</v>
      </c>
      <c r="I42" s="2"/>
      <c r="J42" s="2"/>
      <c r="K42" s="2"/>
      <c r="L42" s="1">
        <f t="shared" si="31"/>
        <v>285090</v>
      </c>
      <c r="M42" s="13">
        <f t="shared" si="31"/>
        <v>0</v>
      </c>
      <c r="N42" s="14">
        <f t="shared" si="32"/>
        <v>285090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221</v>
      </c>
      <c r="X42" s="2">
        <v>0</v>
      </c>
      <c r="Y42" s="2">
        <v>0</v>
      </c>
      <c r="Z42" s="2">
        <v>0</v>
      </c>
      <c r="AA42" s="1">
        <f t="shared" si="33"/>
        <v>221</v>
      </c>
      <c r="AB42" s="13">
        <f t="shared" si="33"/>
        <v>0</v>
      </c>
      <c r="AC42" s="14">
        <f t="shared" si="34"/>
        <v>221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1290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1290</v>
      </c>
      <c r="AQ42" s="13" t="str">
        <f t="shared" si="30"/>
        <v>N.A.</v>
      </c>
      <c r="AR42" s="14">
        <f t="shared" si="30"/>
        <v>1290</v>
      </c>
    </row>
    <row r="43" spans="1:44" ht="15" customHeight="1" thickBot="1" x14ac:dyDescent="0.3">
      <c r="A43" s="4" t="s">
        <v>16</v>
      </c>
      <c r="B43" s="2"/>
      <c r="C43" s="2">
        <v>1768000</v>
      </c>
      <c r="D43" s="2"/>
      <c r="E43" s="2"/>
      <c r="F43" s="2"/>
      <c r="G43" s="2"/>
      <c r="H43" s="2">
        <v>1045329.9999999999</v>
      </c>
      <c r="I43" s="2"/>
      <c r="J43" s="2"/>
      <c r="K43" s="2"/>
      <c r="L43" s="1">
        <f t="shared" ref="L43" si="36">B43+D43+F43+H43+J43</f>
        <v>1045329.9999999999</v>
      </c>
      <c r="M43" s="13">
        <f t="shared" ref="M43" si="37">C43+E43+G43+I43+K43</f>
        <v>1768000</v>
      </c>
      <c r="N43" s="21">
        <f t="shared" ref="N43" si="38">L43+M43</f>
        <v>2813330</v>
      </c>
      <c r="P43" s="4" t="s">
        <v>16</v>
      </c>
      <c r="Q43" s="2">
        <v>0</v>
      </c>
      <c r="R43" s="2">
        <v>221</v>
      </c>
      <c r="S43" s="2">
        <v>0</v>
      </c>
      <c r="T43" s="2">
        <v>0</v>
      </c>
      <c r="U43" s="2">
        <v>0</v>
      </c>
      <c r="V43" s="2">
        <v>0</v>
      </c>
      <c r="W43" s="2">
        <v>663</v>
      </c>
      <c r="X43" s="2">
        <v>0</v>
      </c>
      <c r="Y43" s="2">
        <v>0</v>
      </c>
      <c r="Z43" s="2">
        <v>0</v>
      </c>
      <c r="AA43" s="1">
        <f t="shared" ref="AA43" si="39">Q43+S43+U43+W43+Y43</f>
        <v>663</v>
      </c>
      <c r="AB43" s="13">
        <f t="shared" ref="AB43" si="40">R43+T43+V43+X43+Z43</f>
        <v>221</v>
      </c>
      <c r="AC43" s="21">
        <f t="shared" ref="AC43" si="41">AA43+AB43</f>
        <v>884</v>
      </c>
      <c r="AE43" s="4" t="s">
        <v>16</v>
      </c>
      <c r="AF43" s="2" t="str">
        <f t="shared" si="35"/>
        <v>N.A.</v>
      </c>
      <c r="AG43" s="2">
        <f t="shared" si="30"/>
        <v>8000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1576.6666666666665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1576.6666666666665</v>
      </c>
      <c r="AQ43" s="13">
        <f t="shared" ref="AQ43" si="43">IFERROR(M43/AB43, "N.A.")</f>
        <v>8000</v>
      </c>
      <c r="AR43" s="14">
        <f t="shared" ref="AR43" si="44">IFERROR(N43/AC43, "N.A.")</f>
        <v>3182.5</v>
      </c>
    </row>
    <row r="44" spans="1:44" ht="15" customHeight="1" thickBot="1" x14ac:dyDescent="0.3">
      <c r="A44" s="5" t="s">
        <v>0</v>
      </c>
      <c r="B44" s="42">
        <f>B43+C43</f>
        <v>1768000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1045329.9999999999</v>
      </c>
      <c r="I44" s="43"/>
      <c r="J44" s="42">
        <f>J43+K43</f>
        <v>0</v>
      </c>
      <c r="K44" s="43"/>
      <c r="L44" s="42">
        <f>L43+M43</f>
        <v>2813330</v>
      </c>
      <c r="M44" s="46"/>
      <c r="N44" s="22">
        <f>B44+D44+F44+H44+J44</f>
        <v>2813330</v>
      </c>
      <c r="P44" s="5" t="s">
        <v>0</v>
      </c>
      <c r="Q44" s="42">
        <f>Q43+R43</f>
        <v>221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663</v>
      </c>
      <c r="X44" s="43"/>
      <c r="Y44" s="42">
        <f>Y43+Z43</f>
        <v>0</v>
      </c>
      <c r="Z44" s="43"/>
      <c r="AA44" s="42">
        <f>AA43+AB43</f>
        <v>884</v>
      </c>
      <c r="AB44" s="46"/>
      <c r="AC44" s="22">
        <f>Q44+S44+U44+W44+Y44</f>
        <v>884</v>
      </c>
      <c r="AE44" s="5" t="s">
        <v>0</v>
      </c>
      <c r="AF44" s="44">
        <f>IFERROR(B44/Q44,"N.A.")</f>
        <v>8000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1576.6666666666665</v>
      </c>
      <c r="AM44" s="45"/>
      <c r="AN44" s="44" t="str">
        <f>IFERROR(J44/Y44,"N.A.")</f>
        <v>N.A.</v>
      </c>
      <c r="AO44" s="45"/>
      <c r="AP44" s="44">
        <f>IFERROR(L44/AA44,"N.A.")</f>
        <v>3182.5</v>
      </c>
      <c r="AQ44" s="45"/>
      <c r="AR44" s="16">
        <f>IFERROR(N44/AC44, "N.A.")</f>
        <v>3182.5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63740550.000000015</v>
      </c>
      <c r="C15" s="2"/>
      <c r="D15" s="2">
        <v>22843238.000000004</v>
      </c>
      <c r="E15" s="2"/>
      <c r="F15" s="2">
        <v>29342420</v>
      </c>
      <c r="G15" s="2"/>
      <c r="H15" s="2">
        <v>120803441.00000001</v>
      </c>
      <c r="I15" s="2"/>
      <c r="J15" s="2">
        <v>0</v>
      </c>
      <c r="K15" s="2"/>
      <c r="L15" s="1">
        <f>B15+D15+F15+H15+J15</f>
        <v>236729649.00000003</v>
      </c>
      <c r="M15" s="13">
        <f>C15+E15+G15+I15+K15</f>
        <v>0</v>
      </c>
      <c r="N15" s="14">
        <f>L15+M15</f>
        <v>236729649.00000003</v>
      </c>
      <c r="P15" s="3" t="s">
        <v>12</v>
      </c>
      <c r="Q15" s="2">
        <v>7590</v>
      </c>
      <c r="R15" s="2">
        <v>0</v>
      </c>
      <c r="S15" s="2">
        <v>3320</v>
      </c>
      <c r="T15" s="2">
        <v>0</v>
      </c>
      <c r="U15" s="2">
        <v>2648</v>
      </c>
      <c r="V15" s="2">
        <v>0</v>
      </c>
      <c r="W15" s="2">
        <v>15228</v>
      </c>
      <c r="X15" s="2">
        <v>0</v>
      </c>
      <c r="Y15" s="2">
        <v>2492</v>
      </c>
      <c r="Z15" s="2">
        <v>0</v>
      </c>
      <c r="AA15" s="1">
        <f>Q15+S15+U15+W15+Y15</f>
        <v>31278</v>
      </c>
      <c r="AB15" s="13">
        <f>R15+T15+V15+X15+Z15</f>
        <v>0</v>
      </c>
      <c r="AC15" s="14">
        <f>AA15+AB15</f>
        <v>31278</v>
      </c>
      <c r="AE15" s="3" t="s">
        <v>12</v>
      </c>
      <c r="AF15" s="2">
        <f>IFERROR(B15/Q15, "N.A.")</f>
        <v>8397.9644268774719</v>
      </c>
      <c r="AG15" s="2" t="str">
        <f t="shared" ref="AG15:AR19" si="0">IFERROR(C15/R15, "N.A.")</f>
        <v>N.A.</v>
      </c>
      <c r="AH15" s="2">
        <f t="shared" si="0"/>
        <v>6880.4933734939768</v>
      </c>
      <c r="AI15" s="2" t="str">
        <f t="shared" si="0"/>
        <v>N.A.</v>
      </c>
      <c r="AJ15" s="2">
        <f t="shared" si="0"/>
        <v>11080.974320241692</v>
      </c>
      <c r="AK15" s="2" t="str">
        <f t="shared" si="0"/>
        <v>N.A.</v>
      </c>
      <c r="AL15" s="2">
        <f t="shared" si="0"/>
        <v>7932.9814158129775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7568.5673316708235</v>
      </c>
      <c r="AQ15" s="13" t="str">
        <f t="shared" si="0"/>
        <v>N.A.</v>
      </c>
      <c r="AR15" s="14">
        <f t="shared" si="0"/>
        <v>7568.5673316708235</v>
      </c>
    </row>
    <row r="16" spans="1:44" ht="15" customHeight="1" thickBot="1" x14ac:dyDescent="0.3">
      <c r="A16" s="3" t="s">
        <v>13</v>
      </c>
      <c r="B16" s="2">
        <v>22178875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22178875</v>
      </c>
      <c r="M16" s="13">
        <f t="shared" si="1"/>
        <v>0</v>
      </c>
      <c r="N16" s="14">
        <f t="shared" ref="N16:N18" si="2">L16+M16</f>
        <v>22178875</v>
      </c>
      <c r="P16" s="3" t="s">
        <v>13</v>
      </c>
      <c r="Q16" s="2">
        <v>5607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5607</v>
      </c>
      <c r="AB16" s="13">
        <f t="shared" si="3"/>
        <v>0</v>
      </c>
      <c r="AC16" s="14">
        <f t="shared" ref="AC16:AC18" si="4">AA16+AB16</f>
        <v>5607</v>
      </c>
      <c r="AE16" s="3" t="s">
        <v>13</v>
      </c>
      <c r="AF16" s="2">
        <f t="shared" ref="AF16:AF19" si="5">IFERROR(B16/Q16, "N.A.")</f>
        <v>3955.5689316925273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3955.5689316925273</v>
      </c>
      <c r="AQ16" s="13" t="str">
        <f t="shared" si="0"/>
        <v>N.A.</v>
      </c>
      <c r="AR16" s="14">
        <f t="shared" si="0"/>
        <v>3955.5689316925273</v>
      </c>
    </row>
    <row r="17" spans="1:44" ht="15" customHeight="1" thickBot="1" x14ac:dyDescent="0.3">
      <c r="A17" s="3" t="s">
        <v>14</v>
      </c>
      <c r="B17" s="2">
        <v>79485310</v>
      </c>
      <c r="C17" s="2">
        <v>467211363.99999982</v>
      </c>
      <c r="D17" s="2">
        <v>22852990</v>
      </c>
      <c r="E17" s="2">
        <v>546000</v>
      </c>
      <c r="F17" s="2"/>
      <c r="G17" s="2">
        <v>28481770</v>
      </c>
      <c r="H17" s="2"/>
      <c r="I17" s="2">
        <v>22414950.000000004</v>
      </c>
      <c r="J17" s="2">
        <v>0</v>
      </c>
      <c r="K17" s="2"/>
      <c r="L17" s="1">
        <f t="shared" si="1"/>
        <v>102338300</v>
      </c>
      <c r="M17" s="13">
        <f t="shared" si="1"/>
        <v>518654083.99999982</v>
      </c>
      <c r="N17" s="14">
        <f t="shared" si="2"/>
        <v>620992383.99999976</v>
      </c>
      <c r="P17" s="3" t="s">
        <v>14</v>
      </c>
      <c r="Q17" s="2">
        <v>14823</v>
      </c>
      <c r="R17" s="2">
        <v>63394</v>
      </c>
      <c r="S17" s="2">
        <v>3720</v>
      </c>
      <c r="T17" s="2">
        <v>182</v>
      </c>
      <c r="U17" s="2">
        <v>0</v>
      </c>
      <c r="V17" s="2">
        <v>3815</v>
      </c>
      <c r="W17" s="2">
        <v>0</v>
      </c>
      <c r="X17" s="2">
        <v>4764</v>
      </c>
      <c r="Y17" s="2">
        <v>1863</v>
      </c>
      <c r="Z17" s="2">
        <v>0</v>
      </c>
      <c r="AA17" s="1">
        <f t="shared" si="3"/>
        <v>20406</v>
      </c>
      <c r="AB17" s="13">
        <f t="shared" si="3"/>
        <v>72155</v>
      </c>
      <c r="AC17" s="14">
        <f t="shared" si="4"/>
        <v>92561</v>
      </c>
      <c r="AE17" s="3" t="s">
        <v>14</v>
      </c>
      <c r="AF17" s="2">
        <f t="shared" si="5"/>
        <v>5362.2957565944816</v>
      </c>
      <c r="AG17" s="2">
        <f t="shared" si="0"/>
        <v>7369.9618891377704</v>
      </c>
      <c r="AH17" s="2">
        <f t="shared" si="0"/>
        <v>6143.2768817204305</v>
      </c>
      <c r="AI17" s="2">
        <f t="shared" si="0"/>
        <v>3000</v>
      </c>
      <c r="AJ17" s="2" t="str">
        <f t="shared" si="0"/>
        <v>N.A.</v>
      </c>
      <c r="AK17" s="2">
        <f t="shared" si="0"/>
        <v>7465.7326343381392</v>
      </c>
      <c r="AL17" s="2" t="str">
        <f t="shared" si="0"/>
        <v>N.A.</v>
      </c>
      <c r="AM17" s="2">
        <f t="shared" si="0"/>
        <v>4705.0692695214111</v>
      </c>
      <c r="AN17" s="2">
        <f t="shared" si="0"/>
        <v>0</v>
      </c>
      <c r="AO17" s="2" t="str">
        <f t="shared" si="0"/>
        <v>N.A.</v>
      </c>
      <c r="AP17" s="15">
        <f t="shared" si="0"/>
        <v>5015.1083014799569</v>
      </c>
      <c r="AQ17" s="13">
        <f t="shared" si="0"/>
        <v>7188.0546601067126</v>
      </c>
      <c r="AR17" s="14">
        <f t="shared" si="0"/>
        <v>6709.0068603407453</v>
      </c>
    </row>
    <row r="18" spans="1:44" ht="15" customHeight="1" thickBot="1" x14ac:dyDescent="0.3">
      <c r="A18" s="3" t="s">
        <v>15</v>
      </c>
      <c r="B18" s="2">
        <v>1631850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1631850</v>
      </c>
      <c r="M18" s="13">
        <f t="shared" si="1"/>
        <v>0</v>
      </c>
      <c r="N18" s="14">
        <f t="shared" si="2"/>
        <v>1631850</v>
      </c>
      <c r="P18" s="3" t="s">
        <v>15</v>
      </c>
      <c r="Q18" s="2">
        <v>253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253</v>
      </c>
      <c r="AB18" s="13">
        <f t="shared" si="3"/>
        <v>0</v>
      </c>
      <c r="AC18" s="21">
        <f t="shared" si="4"/>
        <v>253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6450</v>
      </c>
      <c r="AQ18" s="13" t="str">
        <f t="shared" si="0"/>
        <v>N.A.</v>
      </c>
      <c r="AR18" s="14">
        <f t="shared" si="0"/>
        <v>6450</v>
      </c>
    </row>
    <row r="19" spans="1:44" ht="15" customHeight="1" thickBot="1" x14ac:dyDescent="0.3">
      <c r="A19" s="4" t="s">
        <v>16</v>
      </c>
      <c r="B19" s="2">
        <v>167036584.99999988</v>
      </c>
      <c r="C19" s="2">
        <v>467211363.99999982</v>
      </c>
      <c r="D19" s="2">
        <v>45696228</v>
      </c>
      <c r="E19" s="2">
        <v>546000</v>
      </c>
      <c r="F19" s="2">
        <v>29342420</v>
      </c>
      <c r="G19" s="2">
        <v>28481770</v>
      </c>
      <c r="H19" s="2">
        <v>120803441.00000001</v>
      </c>
      <c r="I19" s="2">
        <v>22414950.000000004</v>
      </c>
      <c r="J19" s="2">
        <v>0</v>
      </c>
      <c r="K19" s="2"/>
      <c r="L19" s="1">
        <f t="shared" ref="L19" si="6">B19+D19+F19+H19+J19</f>
        <v>362878673.99999988</v>
      </c>
      <c r="M19" s="13">
        <f t="shared" ref="M19" si="7">C19+E19+G19+I19+K19</f>
        <v>518654083.99999982</v>
      </c>
      <c r="N19" s="21">
        <f t="shared" ref="N19" si="8">L19+M19</f>
        <v>881532757.99999976</v>
      </c>
      <c r="P19" s="4" t="s">
        <v>16</v>
      </c>
      <c r="Q19" s="2">
        <v>28273</v>
      </c>
      <c r="R19" s="2">
        <v>63394</v>
      </c>
      <c r="S19" s="2">
        <v>7040</v>
      </c>
      <c r="T19" s="2">
        <v>182</v>
      </c>
      <c r="U19" s="2">
        <v>2648</v>
      </c>
      <c r="V19" s="2">
        <v>3815</v>
      </c>
      <c r="W19" s="2">
        <v>15228</v>
      </c>
      <c r="X19" s="2">
        <v>4764</v>
      </c>
      <c r="Y19" s="2">
        <v>4355</v>
      </c>
      <c r="Z19" s="2">
        <v>0</v>
      </c>
      <c r="AA19" s="1">
        <f t="shared" ref="AA19" si="9">Q19+S19+U19+W19+Y19</f>
        <v>57544</v>
      </c>
      <c r="AB19" s="13">
        <f t="shared" ref="AB19" si="10">R19+T19+V19+X19+Z19</f>
        <v>72155</v>
      </c>
      <c r="AC19" s="14">
        <f t="shared" ref="AC19" si="11">AA19+AB19</f>
        <v>129699</v>
      </c>
      <c r="AE19" s="4" t="s">
        <v>16</v>
      </c>
      <c r="AF19" s="2">
        <f t="shared" si="5"/>
        <v>5907.9894245393089</v>
      </c>
      <c r="AG19" s="2">
        <f t="shared" si="0"/>
        <v>7369.9618891377704</v>
      </c>
      <c r="AH19" s="2">
        <f t="shared" si="0"/>
        <v>6490.9414772727268</v>
      </c>
      <c r="AI19" s="2">
        <f t="shared" si="0"/>
        <v>3000</v>
      </c>
      <c r="AJ19" s="2">
        <f t="shared" si="0"/>
        <v>11080.974320241692</v>
      </c>
      <c r="AK19" s="2">
        <f t="shared" si="0"/>
        <v>7465.7326343381392</v>
      </c>
      <c r="AL19" s="2">
        <f t="shared" si="0"/>
        <v>7932.9814158129775</v>
      </c>
      <c r="AM19" s="2">
        <f t="shared" si="0"/>
        <v>4705.0692695214111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6306.1079174197112</v>
      </c>
      <c r="AQ19" s="13">
        <f t="shared" ref="AQ19" si="13">IFERROR(M19/AB19, "N.A.")</f>
        <v>7188.0546601067126</v>
      </c>
      <c r="AR19" s="14">
        <f t="shared" ref="AR19" si="14">IFERROR(N19/AC19, "N.A.")</f>
        <v>6796.7583250449097</v>
      </c>
    </row>
    <row r="20" spans="1:44" ht="15" customHeight="1" thickBot="1" x14ac:dyDescent="0.3">
      <c r="A20" s="5" t="s">
        <v>0</v>
      </c>
      <c r="B20" s="42">
        <f>B19+C19</f>
        <v>634247948.99999976</v>
      </c>
      <c r="C20" s="43"/>
      <c r="D20" s="42">
        <f>D19+E19</f>
        <v>46242228</v>
      </c>
      <c r="E20" s="43"/>
      <c r="F20" s="42">
        <f>F19+G19</f>
        <v>57824190</v>
      </c>
      <c r="G20" s="43"/>
      <c r="H20" s="42">
        <f>H19+I19</f>
        <v>143218391.00000003</v>
      </c>
      <c r="I20" s="43"/>
      <c r="J20" s="42">
        <f>J19+K19</f>
        <v>0</v>
      </c>
      <c r="K20" s="43"/>
      <c r="L20" s="42">
        <f>L19+M19</f>
        <v>881532757.99999976</v>
      </c>
      <c r="M20" s="46"/>
      <c r="N20" s="22">
        <f>B20+D20+F20+H20+J20</f>
        <v>881532757.99999976</v>
      </c>
      <c r="P20" s="5" t="s">
        <v>0</v>
      </c>
      <c r="Q20" s="42">
        <f>Q19+R19</f>
        <v>91667</v>
      </c>
      <c r="R20" s="43"/>
      <c r="S20" s="42">
        <f>S19+T19</f>
        <v>7222</v>
      </c>
      <c r="T20" s="43"/>
      <c r="U20" s="42">
        <f>U19+V19</f>
        <v>6463</v>
      </c>
      <c r="V20" s="43"/>
      <c r="W20" s="42">
        <f>W19+X19</f>
        <v>19992</v>
      </c>
      <c r="X20" s="43"/>
      <c r="Y20" s="42">
        <f>Y19+Z19</f>
        <v>4355</v>
      </c>
      <c r="Z20" s="43"/>
      <c r="AA20" s="42">
        <f>AA19+AB19</f>
        <v>129699</v>
      </c>
      <c r="AB20" s="43"/>
      <c r="AC20" s="23">
        <f>Q20+S20+U20+W20+Y20</f>
        <v>129699</v>
      </c>
      <c r="AE20" s="5" t="s">
        <v>0</v>
      </c>
      <c r="AF20" s="44">
        <f>IFERROR(B20/Q20,"N.A.")</f>
        <v>6919.0433743877265</v>
      </c>
      <c r="AG20" s="45"/>
      <c r="AH20" s="44">
        <f>IFERROR(D20/S20,"N.A.")</f>
        <v>6402.9670451398506</v>
      </c>
      <c r="AI20" s="45"/>
      <c r="AJ20" s="44">
        <f>IFERROR(F20/U20,"N.A.")</f>
        <v>8946.9580690082003</v>
      </c>
      <c r="AK20" s="45"/>
      <c r="AL20" s="44">
        <f>IFERROR(H20/W20,"N.A.")</f>
        <v>7163.785064025612</v>
      </c>
      <c r="AM20" s="45"/>
      <c r="AN20" s="44">
        <f>IFERROR(J20/Y20,"N.A.")</f>
        <v>0</v>
      </c>
      <c r="AO20" s="45"/>
      <c r="AP20" s="44">
        <f>IFERROR(L20/AA20,"N.A.")</f>
        <v>6796.7583250449097</v>
      </c>
      <c r="AQ20" s="45"/>
      <c r="AR20" s="16">
        <f>IFERROR(N20/AC20, "N.A.")</f>
        <v>6796.7583250449097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53885729.999999985</v>
      </c>
      <c r="C27" s="2"/>
      <c r="D27" s="2">
        <v>21308138</v>
      </c>
      <c r="E27" s="2"/>
      <c r="F27" s="2">
        <v>28222420</v>
      </c>
      <c r="G27" s="2"/>
      <c r="H27" s="2">
        <v>76104600</v>
      </c>
      <c r="I27" s="2"/>
      <c r="J27" s="2">
        <v>0</v>
      </c>
      <c r="K27" s="2"/>
      <c r="L27" s="1">
        <f>B27+D27+F27+H27+J27</f>
        <v>179520888</v>
      </c>
      <c r="M27" s="13">
        <f>C27+E27+G27+I27+K27</f>
        <v>0</v>
      </c>
      <c r="N27" s="14">
        <f>L27+M27</f>
        <v>179520888</v>
      </c>
      <c r="P27" s="3" t="s">
        <v>12</v>
      </c>
      <c r="Q27" s="2">
        <v>6264</v>
      </c>
      <c r="R27" s="2">
        <v>0</v>
      </c>
      <c r="S27" s="2">
        <v>3082</v>
      </c>
      <c r="T27" s="2">
        <v>0</v>
      </c>
      <c r="U27" s="2">
        <v>2424</v>
      </c>
      <c r="V27" s="2">
        <v>0</v>
      </c>
      <c r="W27" s="2">
        <v>8439</v>
      </c>
      <c r="X27" s="2">
        <v>0</v>
      </c>
      <c r="Y27" s="2">
        <v>924</v>
      </c>
      <c r="Z27" s="2">
        <v>0</v>
      </c>
      <c r="AA27" s="1">
        <f>Q27+S27+U27+W27+Y27</f>
        <v>21133</v>
      </c>
      <c r="AB27" s="13">
        <f>R27+T27+V27+X27+Z27</f>
        <v>0</v>
      </c>
      <c r="AC27" s="14">
        <f>AA27+AB27</f>
        <v>21133</v>
      </c>
      <c r="AE27" s="3" t="s">
        <v>12</v>
      </c>
      <c r="AF27" s="2">
        <f>IFERROR(B27/Q27, "N.A.")</f>
        <v>8602.4473180076602</v>
      </c>
      <c r="AG27" s="2" t="str">
        <f t="shared" ref="AG27:AR31" si="15">IFERROR(C27/R27, "N.A.")</f>
        <v>N.A.</v>
      </c>
      <c r="AH27" s="2">
        <f t="shared" si="15"/>
        <v>6913.7371836469829</v>
      </c>
      <c r="AI27" s="2" t="str">
        <f t="shared" si="15"/>
        <v>N.A.</v>
      </c>
      <c r="AJ27" s="2">
        <f t="shared" si="15"/>
        <v>11642.912541254125</v>
      </c>
      <c r="AK27" s="2" t="str">
        <f t="shared" si="15"/>
        <v>N.A.</v>
      </c>
      <c r="AL27" s="2">
        <f t="shared" si="15"/>
        <v>9018.2012086740142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8494.8132304925948</v>
      </c>
      <c r="AQ27" s="13" t="str">
        <f t="shared" si="15"/>
        <v>N.A.</v>
      </c>
      <c r="AR27" s="14">
        <f t="shared" si="15"/>
        <v>8494.8132304925948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59452300</v>
      </c>
      <c r="C29" s="2">
        <v>311291584.00000018</v>
      </c>
      <c r="D29" s="2">
        <v>19948590</v>
      </c>
      <c r="E29" s="2"/>
      <c r="F29" s="2"/>
      <c r="G29" s="2">
        <v>28481770.000000004</v>
      </c>
      <c r="H29" s="2"/>
      <c r="I29" s="2">
        <v>22414950</v>
      </c>
      <c r="J29" s="2">
        <v>0</v>
      </c>
      <c r="K29" s="2"/>
      <c r="L29" s="1">
        <f t="shared" si="16"/>
        <v>79400890</v>
      </c>
      <c r="M29" s="13">
        <f t="shared" si="16"/>
        <v>362188304.00000018</v>
      </c>
      <c r="N29" s="14">
        <f t="shared" si="17"/>
        <v>441589194.00000018</v>
      </c>
      <c r="P29" s="3" t="s">
        <v>14</v>
      </c>
      <c r="Q29" s="2">
        <v>10368</v>
      </c>
      <c r="R29" s="2">
        <v>42658</v>
      </c>
      <c r="S29" s="2">
        <v>2756</v>
      </c>
      <c r="T29" s="2">
        <v>0</v>
      </c>
      <c r="U29" s="2">
        <v>0</v>
      </c>
      <c r="V29" s="2">
        <v>3079</v>
      </c>
      <c r="W29" s="2">
        <v>0</v>
      </c>
      <c r="X29" s="2">
        <v>3015</v>
      </c>
      <c r="Y29" s="2">
        <v>653</v>
      </c>
      <c r="Z29" s="2">
        <v>0</v>
      </c>
      <c r="AA29" s="1">
        <f t="shared" si="18"/>
        <v>13777</v>
      </c>
      <c r="AB29" s="13">
        <f t="shared" si="18"/>
        <v>48752</v>
      </c>
      <c r="AC29" s="14">
        <f t="shared" si="19"/>
        <v>62529</v>
      </c>
      <c r="AE29" s="3" t="s">
        <v>14</v>
      </c>
      <c r="AF29" s="2">
        <f t="shared" si="20"/>
        <v>5734.2110339506171</v>
      </c>
      <c r="AG29" s="2">
        <f t="shared" si="15"/>
        <v>7297.3787800647051</v>
      </c>
      <c r="AH29" s="2">
        <f t="shared" si="15"/>
        <v>7238.2402031930333</v>
      </c>
      <c r="AI29" s="2" t="str">
        <f t="shared" si="15"/>
        <v>N.A.</v>
      </c>
      <c r="AJ29" s="2" t="str">
        <f t="shared" si="15"/>
        <v>N.A.</v>
      </c>
      <c r="AK29" s="2">
        <f t="shared" si="15"/>
        <v>9250.3312763884387</v>
      </c>
      <c r="AL29" s="2" t="str">
        <f t="shared" si="15"/>
        <v>N.A.</v>
      </c>
      <c r="AM29" s="2">
        <f t="shared" si="15"/>
        <v>7434.4776119402986</v>
      </c>
      <c r="AN29" s="2">
        <f t="shared" si="15"/>
        <v>0</v>
      </c>
      <c r="AO29" s="2" t="str">
        <f t="shared" si="15"/>
        <v>N.A.</v>
      </c>
      <c r="AP29" s="15">
        <f t="shared" si="15"/>
        <v>5763.2931697757131</v>
      </c>
      <c r="AQ29" s="13">
        <f t="shared" si="15"/>
        <v>7429.1988841483462</v>
      </c>
      <c r="AR29" s="14">
        <f t="shared" si="15"/>
        <v>7062.1502662764506</v>
      </c>
    </row>
    <row r="30" spans="1:44" ht="15" customHeight="1" thickBot="1" x14ac:dyDescent="0.3">
      <c r="A30" s="3" t="s">
        <v>15</v>
      </c>
      <c r="B30" s="2">
        <v>1631850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1631850</v>
      </c>
      <c r="M30" s="13">
        <f t="shared" si="16"/>
        <v>0</v>
      </c>
      <c r="N30" s="14">
        <f t="shared" si="17"/>
        <v>1631850</v>
      </c>
      <c r="P30" s="3" t="s">
        <v>15</v>
      </c>
      <c r="Q30" s="2">
        <v>253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253</v>
      </c>
      <c r="AB30" s="13">
        <f t="shared" si="18"/>
        <v>0</v>
      </c>
      <c r="AC30" s="21">
        <f t="shared" si="19"/>
        <v>253</v>
      </c>
      <c r="AE30" s="3" t="s">
        <v>15</v>
      </c>
      <c r="AF30" s="2">
        <f t="shared" si="20"/>
        <v>6450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6450</v>
      </c>
      <c r="AQ30" s="13" t="str">
        <f t="shared" si="15"/>
        <v>N.A.</v>
      </c>
      <c r="AR30" s="14">
        <f t="shared" si="15"/>
        <v>6450</v>
      </c>
    </row>
    <row r="31" spans="1:44" ht="15" customHeight="1" thickBot="1" x14ac:dyDescent="0.3">
      <c r="A31" s="4" t="s">
        <v>16</v>
      </c>
      <c r="B31" s="2">
        <v>114969879.99999999</v>
      </c>
      <c r="C31" s="2">
        <v>311291584.00000018</v>
      </c>
      <c r="D31" s="2">
        <v>41256728</v>
      </c>
      <c r="E31" s="2"/>
      <c r="F31" s="2">
        <v>28222420</v>
      </c>
      <c r="G31" s="2">
        <v>28481770.000000004</v>
      </c>
      <c r="H31" s="2">
        <v>76104600</v>
      </c>
      <c r="I31" s="2">
        <v>22414950</v>
      </c>
      <c r="J31" s="2">
        <v>0</v>
      </c>
      <c r="K31" s="2"/>
      <c r="L31" s="1">
        <f t="shared" ref="L31" si="21">B31+D31+F31+H31+J31</f>
        <v>260553628</v>
      </c>
      <c r="M31" s="13">
        <f t="shared" ref="M31" si="22">C31+E31+G31+I31+K31</f>
        <v>362188304.00000018</v>
      </c>
      <c r="N31" s="21">
        <f t="shared" ref="N31" si="23">L31+M31</f>
        <v>622741932.00000024</v>
      </c>
      <c r="P31" s="4" t="s">
        <v>16</v>
      </c>
      <c r="Q31" s="2">
        <v>16885</v>
      </c>
      <c r="R31" s="2">
        <v>42658</v>
      </c>
      <c r="S31" s="2">
        <v>5838</v>
      </c>
      <c r="T31" s="2">
        <v>0</v>
      </c>
      <c r="U31" s="2">
        <v>2424</v>
      </c>
      <c r="V31" s="2">
        <v>3079</v>
      </c>
      <c r="W31" s="2">
        <v>8439</v>
      </c>
      <c r="X31" s="2">
        <v>3015</v>
      </c>
      <c r="Y31" s="2">
        <v>1577</v>
      </c>
      <c r="Z31" s="2">
        <v>0</v>
      </c>
      <c r="AA31" s="1">
        <f t="shared" ref="AA31" si="24">Q31+S31+U31+W31+Y31</f>
        <v>35163</v>
      </c>
      <c r="AB31" s="13">
        <f t="shared" ref="AB31" si="25">R31+T31+V31+X31+Z31</f>
        <v>48752</v>
      </c>
      <c r="AC31" s="14">
        <f t="shared" ref="AC31" si="26">AA31+AB31</f>
        <v>83915</v>
      </c>
      <c r="AE31" s="4" t="s">
        <v>16</v>
      </c>
      <c r="AF31" s="2">
        <f t="shared" si="20"/>
        <v>6808.9949659461054</v>
      </c>
      <c r="AG31" s="2">
        <f t="shared" si="15"/>
        <v>7297.3787800647051</v>
      </c>
      <c r="AH31" s="2">
        <f t="shared" si="15"/>
        <v>7066.9284001370333</v>
      </c>
      <c r="AI31" s="2" t="str">
        <f t="shared" si="15"/>
        <v>N.A.</v>
      </c>
      <c r="AJ31" s="2">
        <f t="shared" si="15"/>
        <v>11642.912541254125</v>
      </c>
      <c r="AK31" s="2">
        <f t="shared" si="15"/>
        <v>9250.3312763884387</v>
      </c>
      <c r="AL31" s="2">
        <f t="shared" si="15"/>
        <v>9018.2012086740142</v>
      </c>
      <c r="AM31" s="2">
        <f t="shared" si="15"/>
        <v>7434.4776119402986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7409.8804993885615</v>
      </c>
      <c r="AQ31" s="13">
        <f t="shared" ref="AQ31" si="28">IFERROR(M31/AB31, "N.A.")</f>
        <v>7429.1988841483462</v>
      </c>
      <c r="AR31" s="14">
        <f t="shared" ref="AR31" si="29">IFERROR(N31/AC31, "N.A.")</f>
        <v>7421.1038789251061</v>
      </c>
    </row>
    <row r="32" spans="1:44" ht="15" customHeight="1" thickBot="1" x14ac:dyDescent="0.3">
      <c r="A32" s="5" t="s">
        <v>0</v>
      </c>
      <c r="B32" s="42">
        <f>B31+C31</f>
        <v>426261464.00000018</v>
      </c>
      <c r="C32" s="43"/>
      <c r="D32" s="42">
        <f>D31+E31</f>
        <v>41256728</v>
      </c>
      <c r="E32" s="43"/>
      <c r="F32" s="42">
        <f>F31+G31</f>
        <v>56704190</v>
      </c>
      <c r="G32" s="43"/>
      <c r="H32" s="42">
        <f>H31+I31</f>
        <v>98519550</v>
      </c>
      <c r="I32" s="43"/>
      <c r="J32" s="42">
        <f>J31+K31</f>
        <v>0</v>
      </c>
      <c r="K32" s="43"/>
      <c r="L32" s="42">
        <f>L31+M31</f>
        <v>622741932.00000024</v>
      </c>
      <c r="M32" s="46"/>
      <c r="N32" s="22">
        <f>B32+D32+F32+H32+J32</f>
        <v>622741932.00000024</v>
      </c>
      <c r="P32" s="5" t="s">
        <v>0</v>
      </c>
      <c r="Q32" s="42">
        <f>Q31+R31</f>
        <v>59543</v>
      </c>
      <c r="R32" s="43"/>
      <c r="S32" s="42">
        <f>S31+T31</f>
        <v>5838</v>
      </c>
      <c r="T32" s="43"/>
      <c r="U32" s="42">
        <f>U31+V31</f>
        <v>5503</v>
      </c>
      <c r="V32" s="43"/>
      <c r="W32" s="42">
        <f>W31+X31</f>
        <v>11454</v>
      </c>
      <c r="X32" s="43"/>
      <c r="Y32" s="42">
        <f>Y31+Z31</f>
        <v>1577</v>
      </c>
      <c r="Z32" s="43"/>
      <c r="AA32" s="42">
        <f>AA31+AB31</f>
        <v>83915</v>
      </c>
      <c r="AB32" s="43"/>
      <c r="AC32" s="23">
        <f>Q32+S32+U32+W32+Y32</f>
        <v>83915</v>
      </c>
      <c r="AE32" s="5" t="s">
        <v>0</v>
      </c>
      <c r="AF32" s="44">
        <f>IFERROR(B32/Q32,"N.A.")</f>
        <v>7158.8845708143726</v>
      </c>
      <c r="AG32" s="45"/>
      <c r="AH32" s="44">
        <f>IFERROR(D32/S32,"N.A.")</f>
        <v>7066.9284001370333</v>
      </c>
      <c r="AI32" s="45"/>
      <c r="AJ32" s="44">
        <f>IFERROR(F32/U32,"N.A.")</f>
        <v>10304.232236961658</v>
      </c>
      <c r="AK32" s="45"/>
      <c r="AL32" s="44">
        <f>IFERROR(H32/W32,"N.A.")</f>
        <v>8601.322682032478</v>
      </c>
      <c r="AM32" s="45"/>
      <c r="AN32" s="44">
        <f>IFERROR(J32/Y32,"N.A.")</f>
        <v>0</v>
      </c>
      <c r="AO32" s="45"/>
      <c r="AP32" s="44">
        <f>IFERROR(L32/AA32,"N.A.")</f>
        <v>7421.1038789251061</v>
      </c>
      <c r="AQ32" s="45"/>
      <c r="AR32" s="16">
        <f>IFERROR(N32/AC32, "N.A.")</f>
        <v>7421.1038789251061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9854820</v>
      </c>
      <c r="C39" s="2"/>
      <c r="D39" s="2">
        <v>1535100</v>
      </c>
      <c r="E39" s="2"/>
      <c r="F39" s="2">
        <v>1120000</v>
      </c>
      <c r="G39" s="2"/>
      <c r="H39" s="2">
        <v>44698841</v>
      </c>
      <c r="I39" s="2"/>
      <c r="J39" s="2">
        <v>0</v>
      </c>
      <c r="K39" s="2"/>
      <c r="L39" s="1">
        <f>B39+D39+F39+H39+J39</f>
        <v>57208761</v>
      </c>
      <c r="M39" s="13">
        <f>C39+E39+G39+I39+K39</f>
        <v>0</v>
      </c>
      <c r="N39" s="14">
        <f>L39+M39</f>
        <v>57208761</v>
      </c>
      <c r="P39" s="3" t="s">
        <v>12</v>
      </c>
      <c r="Q39" s="2">
        <v>1326</v>
      </c>
      <c r="R39" s="2">
        <v>0</v>
      </c>
      <c r="S39" s="2">
        <v>238</v>
      </c>
      <c r="T39" s="2">
        <v>0</v>
      </c>
      <c r="U39" s="2">
        <v>224</v>
      </c>
      <c r="V39" s="2">
        <v>0</v>
      </c>
      <c r="W39" s="2">
        <v>6789</v>
      </c>
      <c r="X39" s="2">
        <v>0</v>
      </c>
      <c r="Y39" s="2">
        <v>1568</v>
      </c>
      <c r="Z39" s="2">
        <v>0</v>
      </c>
      <c r="AA39" s="1">
        <f>Q39+S39+U39+W39+Y39</f>
        <v>10145</v>
      </c>
      <c r="AB39" s="13">
        <f>R39+T39+V39+X39+Z39</f>
        <v>0</v>
      </c>
      <c r="AC39" s="14">
        <f>AA39+AB39</f>
        <v>10145</v>
      </c>
      <c r="AE39" s="3" t="s">
        <v>12</v>
      </c>
      <c r="AF39" s="2">
        <f>IFERROR(B39/Q39, "N.A.")</f>
        <v>7431.9909502262444</v>
      </c>
      <c r="AG39" s="2" t="str">
        <f t="shared" ref="AG39:AR43" si="30">IFERROR(C39/R39, "N.A.")</f>
        <v>N.A.</v>
      </c>
      <c r="AH39" s="2">
        <f t="shared" si="30"/>
        <v>6450</v>
      </c>
      <c r="AI39" s="2" t="str">
        <f t="shared" si="30"/>
        <v>N.A.</v>
      </c>
      <c r="AJ39" s="2">
        <f t="shared" si="30"/>
        <v>5000</v>
      </c>
      <c r="AK39" s="2" t="str">
        <f t="shared" si="30"/>
        <v>N.A.</v>
      </c>
      <c r="AL39" s="2">
        <f t="shared" si="30"/>
        <v>6584.0095743113861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5639.1090192212914</v>
      </c>
      <c r="AQ39" s="13" t="str">
        <f t="shared" si="30"/>
        <v>N.A.</v>
      </c>
      <c r="AR39" s="14">
        <f t="shared" si="30"/>
        <v>5639.1090192212914</v>
      </c>
    </row>
    <row r="40" spans="1:44" ht="15" customHeight="1" thickBot="1" x14ac:dyDescent="0.3">
      <c r="A40" s="3" t="s">
        <v>13</v>
      </c>
      <c r="B40" s="2">
        <v>22178875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22178875</v>
      </c>
      <c r="M40" s="13">
        <f t="shared" si="31"/>
        <v>0</v>
      </c>
      <c r="N40" s="14">
        <f t="shared" ref="N40:N42" si="32">L40+M40</f>
        <v>22178875</v>
      </c>
      <c r="P40" s="3" t="s">
        <v>13</v>
      </c>
      <c r="Q40" s="2">
        <v>5607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5607</v>
      </c>
      <c r="AB40" s="13">
        <f t="shared" si="33"/>
        <v>0</v>
      </c>
      <c r="AC40" s="14">
        <f t="shared" ref="AC40:AC42" si="34">AA40+AB40</f>
        <v>5607</v>
      </c>
      <c r="AE40" s="3" t="s">
        <v>13</v>
      </c>
      <c r="AF40" s="2">
        <f t="shared" ref="AF40:AF43" si="35">IFERROR(B40/Q40, "N.A.")</f>
        <v>3955.5689316925273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3955.5689316925273</v>
      </c>
      <c r="AQ40" s="13" t="str">
        <f t="shared" si="30"/>
        <v>N.A.</v>
      </c>
      <c r="AR40" s="14">
        <f t="shared" si="30"/>
        <v>3955.5689316925273</v>
      </c>
    </row>
    <row r="41" spans="1:44" ht="15" customHeight="1" thickBot="1" x14ac:dyDescent="0.3">
      <c r="A41" s="3" t="s">
        <v>14</v>
      </c>
      <c r="B41" s="2">
        <v>20033010.000000004</v>
      </c>
      <c r="C41" s="2">
        <v>155919780</v>
      </c>
      <c r="D41" s="2">
        <v>2904400.0000000005</v>
      </c>
      <c r="E41" s="2">
        <v>546000</v>
      </c>
      <c r="F41" s="2"/>
      <c r="G41" s="2">
        <v>0</v>
      </c>
      <c r="H41" s="2"/>
      <c r="I41" s="2">
        <v>0</v>
      </c>
      <c r="J41" s="2">
        <v>0</v>
      </c>
      <c r="K41" s="2"/>
      <c r="L41" s="1">
        <f t="shared" si="31"/>
        <v>22937410.000000004</v>
      </c>
      <c r="M41" s="13">
        <f t="shared" si="31"/>
        <v>156465780</v>
      </c>
      <c r="N41" s="14">
        <f t="shared" si="32"/>
        <v>179403190</v>
      </c>
      <c r="P41" s="3" t="s">
        <v>14</v>
      </c>
      <c r="Q41" s="2">
        <v>4455</v>
      </c>
      <c r="R41" s="2">
        <v>20736</v>
      </c>
      <c r="S41" s="2">
        <v>964</v>
      </c>
      <c r="T41" s="2">
        <v>182</v>
      </c>
      <c r="U41" s="2">
        <v>0</v>
      </c>
      <c r="V41" s="2">
        <v>736</v>
      </c>
      <c r="W41" s="2">
        <v>0</v>
      </c>
      <c r="X41" s="2">
        <v>1749</v>
      </c>
      <c r="Y41" s="2">
        <v>1210</v>
      </c>
      <c r="Z41" s="2">
        <v>0</v>
      </c>
      <c r="AA41" s="1">
        <f t="shared" si="33"/>
        <v>6629</v>
      </c>
      <c r="AB41" s="13">
        <f t="shared" si="33"/>
        <v>23403</v>
      </c>
      <c r="AC41" s="14">
        <f t="shared" si="34"/>
        <v>30032</v>
      </c>
      <c r="AE41" s="3" t="s">
        <v>14</v>
      </c>
      <c r="AF41" s="2">
        <f t="shared" si="35"/>
        <v>4496.7474747474753</v>
      </c>
      <c r="AG41" s="2">
        <f t="shared" si="30"/>
        <v>7519.2795138888887</v>
      </c>
      <c r="AH41" s="2">
        <f t="shared" si="30"/>
        <v>3012.8630705394194</v>
      </c>
      <c r="AI41" s="2">
        <f t="shared" si="30"/>
        <v>3000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3460.1614119776746</v>
      </c>
      <c r="AQ41" s="13">
        <f t="shared" si="30"/>
        <v>6685.7146519676962</v>
      </c>
      <c r="AR41" s="14">
        <f t="shared" si="30"/>
        <v>5973.7343500266379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52066704.999999985</v>
      </c>
      <c r="C43" s="2">
        <v>155919780</v>
      </c>
      <c r="D43" s="2">
        <v>4439500</v>
      </c>
      <c r="E43" s="2">
        <v>546000</v>
      </c>
      <c r="F43" s="2">
        <v>1120000</v>
      </c>
      <c r="G43" s="2">
        <v>0</v>
      </c>
      <c r="H43" s="2">
        <v>44698841</v>
      </c>
      <c r="I43" s="2">
        <v>0</v>
      </c>
      <c r="J43" s="2">
        <v>0</v>
      </c>
      <c r="K43" s="2"/>
      <c r="L43" s="1">
        <f t="shared" ref="L43" si="36">B43+D43+F43+H43+J43</f>
        <v>102325045.99999999</v>
      </c>
      <c r="M43" s="13">
        <f t="shared" ref="M43" si="37">C43+E43+G43+I43+K43</f>
        <v>156465780</v>
      </c>
      <c r="N43" s="21">
        <f t="shared" ref="N43" si="38">L43+M43</f>
        <v>258790826</v>
      </c>
      <c r="P43" s="4" t="s">
        <v>16</v>
      </c>
      <c r="Q43" s="2">
        <v>11388</v>
      </c>
      <c r="R43" s="2">
        <v>20736</v>
      </c>
      <c r="S43" s="2">
        <v>1202</v>
      </c>
      <c r="T43" s="2">
        <v>182</v>
      </c>
      <c r="U43" s="2">
        <v>224</v>
      </c>
      <c r="V43" s="2">
        <v>736</v>
      </c>
      <c r="W43" s="2">
        <v>6789</v>
      </c>
      <c r="X43" s="2">
        <v>1749</v>
      </c>
      <c r="Y43" s="2">
        <v>2778</v>
      </c>
      <c r="Z43" s="2">
        <v>0</v>
      </c>
      <c r="AA43" s="1">
        <f t="shared" ref="AA43" si="39">Q43+S43+U43+W43+Y43</f>
        <v>22381</v>
      </c>
      <c r="AB43" s="13">
        <f t="shared" ref="AB43" si="40">R43+T43+V43+X43+Z43</f>
        <v>23403</v>
      </c>
      <c r="AC43" s="21">
        <f t="shared" ref="AC43" si="41">AA43+AB43</f>
        <v>45784</v>
      </c>
      <c r="AE43" s="4" t="s">
        <v>16</v>
      </c>
      <c r="AF43" s="2">
        <f t="shared" si="35"/>
        <v>4572.0675272216358</v>
      </c>
      <c r="AG43" s="2">
        <f t="shared" si="30"/>
        <v>7519.2795138888887</v>
      </c>
      <c r="AH43" s="2">
        <f t="shared" si="30"/>
        <v>3693.4276206322797</v>
      </c>
      <c r="AI43" s="2">
        <f t="shared" si="30"/>
        <v>3000</v>
      </c>
      <c r="AJ43" s="2">
        <f t="shared" si="30"/>
        <v>5000</v>
      </c>
      <c r="AK43" s="2">
        <f t="shared" si="30"/>
        <v>0</v>
      </c>
      <c r="AL43" s="2">
        <f t="shared" si="30"/>
        <v>6584.0095743113861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4571.9604128501851</v>
      </c>
      <c r="AQ43" s="13">
        <f t="shared" ref="AQ43" si="43">IFERROR(M43/AB43, "N.A.")</f>
        <v>6685.7146519676962</v>
      </c>
      <c r="AR43" s="14">
        <f t="shared" ref="AR43" si="44">IFERROR(N43/AC43, "N.A.")</f>
        <v>5652.4293639699463</v>
      </c>
    </row>
    <row r="44" spans="1:44" ht="15" customHeight="1" thickBot="1" x14ac:dyDescent="0.3">
      <c r="A44" s="5" t="s">
        <v>0</v>
      </c>
      <c r="B44" s="42">
        <f>B43+C43</f>
        <v>207986485</v>
      </c>
      <c r="C44" s="43"/>
      <c r="D44" s="42">
        <f>D43+E43</f>
        <v>4985500</v>
      </c>
      <c r="E44" s="43"/>
      <c r="F44" s="42">
        <f>F43+G43</f>
        <v>1120000</v>
      </c>
      <c r="G44" s="43"/>
      <c r="H44" s="42">
        <f>H43+I43</f>
        <v>44698841</v>
      </c>
      <c r="I44" s="43"/>
      <c r="J44" s="42">
        <f>J43+K43</f>
        <v>0</v>
      </c>
      <c r="K44" s="43"/>
      <c r="L44" s="42">
        <f>L43+M43</f>
        <v>258790826</v>
      </c>
      <c r="M44" s="46"/>
      <c r="N44" s="22">
        <f>B44+D44+F44+H44+J44</f>
        <v>258790826</v>
      </c>
      <c r="P44" s="5" t="s">
        <v>0</v>
      </c>
      <c r="Q44" s="42">
        <f>Q43+R43</f>
        <v>32124</v>
      </c>
      <c r="R44" s="43"/>
      <c r="S44" s="42">
        <f>S43+T43</f>
        <v>1384</v>
      </c>
      <c r="T44" s="43"/>
      <c r="U44" s="42">
        <f>U43+V43</f>
        <v>960</v>
      </c>
      <c r="V44" s="43"/>
      <c r="W44" s="42">
        <f>W43+X43</f>
        <v>8538</v>
      </c>
      <c r="X44" s="43"/>
      <c r="Y44" s="42">
        <f>Y43+Z43</f>
        <v>2778</v>
      </c>
      <c r="Z44" s="43"/>
      <c r="AA44" s="42">
        <f>AA43+AB43</f>
        <v>45784</v>
      </c>
      <c r="AB44" s="46"/>
      <c r="AC44" s="22">
        <f>Q44+S44+U44+W44+Y44</f>
        <v>45784</v>
      </c>
      <c r="AE44" s="5" t="s">
        <v>0</v>
      </c>
      <c r="AF44" s="44">
        <f>IFERROR(B44/Q44,"N.A.")</f>
        <v>6474.4890113310921</v>
      </c>
      <c r="AG44" s="45"/>
      <c r="AH44" s="44">
        <f>IFERROR(D44/S44,"N.A.")</f>
        <v>3602.2398843930637</v>
      </c>
      <c r="AI44" s="45"/>
      <c r="AJ44" s="44">
        <f>IFERROR(F44/U44,"N.A.")</f>
        <v>1166.6666666666667</v>
      </c>
      <c r="AK44" s="45"/>
      <c r="AL44" s="44">
        <f>IFERROR(H44/W44,"N.A.")</f>
        <v>5235.282384633404</v>
      </c>
      <c r="AM44" s="45"/>
      <c r="AN44" s="44">
        <f>IFERROR(J44/Y44,"N.A.")</f>
        <v>0</v>
      </c>
      <c r="AO44" s="45"/>
      <c r="AP44" s="44">
        <f>IFERROR(L44/AA44,"N.A.")</f>
        <v>5652.4293639699463</v>
      </c>
      <c r="AQ44" s="45"/>
      <c r="AR44" s="16">
        <f>IFERROR(N44/AC44, "N.A.")</f>
        <v>5652.4293639699463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13280980</v>
      </c>
      <c r="C15" s="2"/>
      <c r="D15" s="2">
        <v>990720</v>
      </c>
      <c r="E15" s="2"/>
      <c r="F15" s="2"/>
      <c r="G15" s="2"/>
      <c r="H15" s="2">
        <v>6893600</v>
      </c>
      <c r="I15" s="2"/>
      <c r="J15" s="2">
        <v>0</v>
      </c>
      <c r="K15" s="2"/>
      <c r="L15" s="1">
        <f>B15+D15+F15+H15+J15</f>
        <v>21165300</v>
      </c>
      <c r="M15" s="13">
        <f>C15+E15+G15+I15+K15</f>
        <v>0</v>
      </c>
      <c r="N15" s="14">
        <f>L15+M15</f>
        <v>21165300</v>
      </c>
      <c r="P15" s="3" t="s">
        <v>12</v>
      </c>
      <c r="Q15" s="2">
        <v>1999</v>
      </c>
      <c r="R15" s="2">
        <v>0</v>
      </c>
      <c r="S15" s="2">
        <v>256</v>
      </c>
      <c r="T15" s="2">
        <v>0</v>
      </c>
      <c r="U15" s="2">
        <v>0</v>
      </c>
      <c r="V15" s="2">
        <v>0</v>
      </c>
      <c r="W15" s="2">
        <v>2706</v>
      </c>
      <c r="X15" s="2">
        <v>0</v>
      </c>
      <c r="Y15" s="2">
        <v>256</v>
      </c>
      <c r="Z15" s="2">
        <v>0</v>
      </c>
      <c r="AA15" s="1">
        <f>Q15+S15+U15+W15+Y15</f>
        <v>5217</v>
      </c>
      <c r="AB15" s="13">
        <f>R15+T15+V15+X15+Z15</f>
        <v>0</v>
      </c>
      <c r="AC15" s="14">
        <f>AA15+AB15</f>
        <v>5217</v>
      </c>
      <c r="AE15" s="3" t="s">
        <v>12</v>
      </c>
      <c r="AF15" s="2">
        <f>IFERROR(B15/Q15, "N.A.")</f>
        <v>6643.8119059529763</v>
      </c>
      <c r="AG15" s="2" t="str">
        <f t="shared" ref="AG15:AR19" si="0">IFERROR(C15/R15, "N.A.")</f>
        <v>N.A.</v>
      </c>
      <c r="AH15" s="2">
        <f t="shared" si="0"/>
        <v>3870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2547.5240206947524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4056.9867740080508</v>
      </c>
      <c r="AQ15" s="13" t="str">
        <f t="shared" si="0"/>
        <v>N.A.</v>
      </c>
      <c r="AR15" s="14">
        <f t="shared" si="0"/>
        <v>4056.9867740080508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9148830</v>
      </c>
      <c r="C17" s="2">
        <v>4402600</v>
      </c>
      <c r="D17" s="2"/>
      <c r="E17" s="2"/>
      <c r="F17" s="2"/>
      <c r="G17" s="2">
        <v>1170000</v>
      </c>
      <c r="H17" s="2"/>
      <c r="I17" s="2">
        <v>3266250</v>
      </c>
      <c r="J17" s="2"/>
      <c r="K17" s="2"/>
      <c r="L17" s="1">
        <f t="shared" si="1"/>
        <v>9148830</v>
      </c>
      <c r="M17" s="13">
        <f t="shared" si="1"/>
        <v>8838850</v>
      </c>
      <c r="N17" s="14">
        <f t="shared" si="2"/>
        <v>17987680</v>
      </c>
      <c r="P17" s="3" t="s">
        <v>14</v>
      </c>
      <c r="Q17" s="2">
        <v>2133</v>
      </c>
      <c r="R17" s="2">
        <v>902</v>
      </c>
      <c r="S17" s="2">
        <v>0</v>
      </c>
      <c r="T17" s="2">
        <v>0</v>
      </c>
      <c r="U17" s="2">
        <v>0</v>
      </c>
      <c r="V17" s="2">
        <v>195</v>
      </c>
      <c r="W17" s="2">
        <v>0</v>
      </c>
      <c r="X17" s="2">
        <v>585</v>
      </c>
      <c r="Y17" s="2">
        <v>0</v>
      </c>
      <c r="Z17" s="2">
        <v>0</v>
      </c>
      <c r="AA17" s="1">
        <f t="shared" si="3"/>
        <v>2133</v>
      </c>
      <c r="AB17" s="13">
        <f t="shared" si="3"/>
        <v>1682</v>
      </c>
      <c r="AC17" s="14">
        <f t="shared" si="4"/>
        <v>3815</v>
      </c>
      <c r="AE17" s="3" t="s">
        <v>14</v>
      </c>
      <c r="AF17" s="2">
        <f t="shared" si="5"/>
        <v>4289.1842475386775</v>
      </c>
      <c r="AG17" s="2">
        <f t="shared" si="0"/>
        <v>4880.9312638580932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6000</v>
      </c>
      <c r="AL17" s="2" t="str">
        <f t="shared" si="0"/>
        <v>N.A.</v>
      </c>
      <c r="AM17" s="2">
        <f t="shared" si="0"/>
        <v>5583.333333333333</v>
      </c>
      <c r="AN17" s="2" t="str">
        <f t="shared" si="0"/>
        <v>N.A.</v>
      </c>
      <c r="AO17" s="2" t="str">
        <f t="shared" si="0"/>
        <v>N.A.</v>
      </c>
      <c r="AP17" s="15">
        <f t="shared" si="0"/>
        <v>4289.1842475386775</v>
      </c>
      <c r="AQ17" s="13">
        <f t="shared" si="0"/>
        <v>5254.9643281807375</v>
      </c>
      <c r="AR17" s="14">
        <f t="shared" si="0"/>
        <v>4714.9882044560945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2304</v>
      </c>
      <c r="X18" s="2">
        <v>0</v>
      </c>
      <c r="Y18" s="2">
        <v>1280</v>
      </c>
      <c r="Z18" s="2">
        <v>0</v>
      </c>
      <c r="AA18" s="1">
        <f t="shared" si="3"/>
        <v>3584</v>
      </c>
      <c r="AB18" s="13">
        <f t="shared" si="3"/>
        <v>0</v>
      </c>
      <c r="AC18" s="21">
        <f t="shared" si="4"/>
        <v>3584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22429809.999999996</v>
      </c>
      <c r="C19" s="2">
        <v>4402600</v>
      </c>
      <c r="D19" s="2">
        <v>990720</v>
      </c>
      <c r="E19" s="2"/>
      <c r="F19" s="2"/>
      <c r="G19" s="2">
        <v>1170000</v>
      </c>
      <c r="H19" s="2">
        <v>6893600.0000000009</v>
      </c>
      <c r="I19" s="2">
        <v>3266250</v>
      </c>
      <c r="J19" s="2">
        <v>0</v>
      </c>
      <c r="K19" s="2"/>
      <c r="L19" s="1">
        <f t="shared" ref="L19" si="6">B19+D19+F19+H19+J19</f>
        <v>30314129.999999996</v>
      </c>
      <c r="M19" s="13">
        <f t="shared" ref="M19" si="7">C19+E19+G19+I19+K19</f>
        <v>8838850</v>
      </c>
      <c r="N19" s="21">
        <f t="shared" ref="N19" si="8">L19+M19</f>
        <v>39152980</v>
      </c>
      <c r="P19" s="4" t="s">
        <v>16</v>
      </c>
      <c r="Q19" s="2">
        <v>4132</v>
      </c>
      <c r="R19" s="2">
        <v>902</v>
      </c>
      <c r="S19" s="2">
        <v>256</v>
      </c>
      <c r="T19" s="2">
        <v>0</v>
      </c>
      <c r="U19" s="2">
        <v>0</v>
      </c>
      <c r="V19" s="2">
        <v>195</v>
      </c>
      <c r="W19" s="2">
        <v>5010</v>
      </c>
      <c r="X19" s="2">
        <v>585</v>
      </c>
      <c r="Y19" s="2">
        <v>1536</v>
      </c>
      <c r="Z19" s="2">
        <v>0</v>
      </c>
      <c r="AA19" s="1">
        <f t="shared" ref="AA19" si="9">Q19+S19+U19+W19+Y19</f>
        <v>10934</v>
      </c>
      <c r="AB19" s="13">
        <f t="shared" ref="AB19" si="10">R19+T19+V19+X19+Z19</f>
        <v>1682</v>
      </c>
      <c r="AC19" s="14">
        <f t="shared" ref="AC19" si="11">AA19+AB19</f>
        <v>12616</v>
      </c>
      <c r="AE19" s="4" t="s">
        <v>16</v>
      </c>
      <c r="AF19" s="2">
        <f t="shared" si="5"/>
        <v>5428.3180058083244</v>
      </c>
      <c r="AG19" s="2">
        <f t="shared" si="0"/>
        <v>4880.9312638580932</v>
      </c>
      <c r="AH19" s="2">
        <f t="shared" si="0"/>
        <v>3870</v>
      </c>
      <c r="AI19" s="2" t="str">
        <f t="shared" si="0"/>
        <v>N.A.</v>
      </c>
      <c r="AJ19" s="2" t="str">
        <f t="shared" si="0"/>
        <v>N.A.</v>
      </c>
      <c r="AK19" s="2">
        <f t="shared" si="0"/>
        <v>6000</v>
      </c>
      <c r="AL19" s="2">
        <f t="shared" si="0"/>
        <v>1375.9680638722557</v>
      </c>
      <c r="AM19" s="2">
        <f t="shared" si="0"/>
        <v>5583.333333333333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2772.464788732394</v>
      </c>
      <c r="AQ19" s="13">
        <f t="shared" ref="AQ19" si="13">IFERROR(M19/AB19, "N.A.")</f>
        <v>5254.9643281807375</v>
      </c>
      <c r="AR19" s="14">
        <f t="shared" ref="AR19" si="14">IFERROR(N19/AC19, "N.A.")</f>
        <v>3103.4384908053266</v>
      </c>
    </row>
    <row r="20" spans="1:44" ht="15" customHeight="1" thickBot="1" x14ac:dyDescent="0.3">
      <c r="A20" s="5" t="s">
        <v>0</v>
      </c>
      <c r="B20" s="42">
        <f>B19+C19</f>
        <v>26832409.999999996</v>
      </c>
      <c r="C20" s="43"/>
      <c r="D20" s="42">
        <f>D19+E19</f>
        <v>990720</v>
      </c>
      <c r="E20" s="43"/>
      <c r="F20" s="42">
        <f>F19+G19</f>
        <v>1170000</v>
      </c>
      <c r="G20" s="43"/>
      <c r="H20" s="42">
        <f>H19+I19</f>
        <v>10159850</v>
      </c>
      <c r="I20" s="43"/>
      <c r="J20" s="42">
        <f>J19+K19</f>
        <v>0</v>
      </c>
      <c r="K20" s="43"/>
      <c r="L20" s="42">
        <f>L19+M19</f>
        <v>39152980</v>
      </c>
      <c r="M20" s="46"/>
      <c r="N20" s="22">
        <f>B20+D20+F20+H20+J20</f>
        <v>39152980</v>
      </c>
      <c r="P20" s="5" t="s">
        <v>0</v>
      </c>
      <c r="Q20" s="42">
        <f>Q19+R19</f>
        <v>5034</v>
      </c>
      <c r="R20" s="43"/>
      <c r="S20" s="42">
        <f>S19+T19</f>
        <v>256</v>
      </c>
      <c r="T20" s="43"/>
      <c r="U20" s="42">
        <f>U19+V19</f>
        <v>195</v>
      </c>
      <c r="V20" s="43"/>
      <c r="W20" s="42">
        <f>W19+X19</f>
        <v>5595</v>
      </c>
      <c r="X20" s="43"/>
      <c r="Y20" s="42">
        <f>Y19+Z19</f>
        <v>1536</v>
      </c>
      <c r="Z20" s="43"/>
      <c r="AA20" s="42">
        <f>AA19+AB19</f>
        <v>12616</v>
      </c>
      <c r="AB20" s="43"/>
      <c r="AC20" s="23">
        <f>Q20+S20+U20+W20+Y20</f>
        <v>12616</v>
      </c>
      <c r="AE20" s="5" t="s">
        <v>0</v>
      </c>
      <c r="AF20" s="44">
        <f>IFERROR(B20/Q20,"N.A.")</f>
        <v>5330.23639253079</v>
      </c>
      <c r="AG20" s="45"/>
      <c r="AH20" s="44">
        <f>IFERROR(D20/S20,"N.A.")</f>
        <v>3870</v>
      </c>
      <c r="AI20" s="45"/>
      <c r="AJ20" s="44">
        <f>IFERROR(F20/U20,"N.A.")</f>
        <v>6000</v>
      </c>
      <c r="AK20" s="45"/>
      <c r="AL20" s="44">
        <f>IFERROR(H20/W20,"N.A.")</f>
        <v>1815.8802502234137</v>
      </c>
      <c r="AM20" s="45"/>
      <c r="AN20" s="44">
        <f>IFERROR(J20/Y20,"N.A.")</f>
        <v>0</v>
      </c>
      <c r="AO20" s="45"/>
      <c r="AP20" s="44">
        <f>IFERROR(L20/AA20,"N.A.")</f>
        <v>3103.4384908053266</v>
      </c>
      <c r="AQ20" s="45"/>
      <c r="AR20" s="16">
        <f>IFERROR(N20/AC20, "N.A.")</f>
        <v>3103.4384908053266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13280980</v>
      </c>
      <c r="C27" s="2"/>
      <c r="D27" s="2">
        <v>990720</v>
      </c>
      <c r="E27" s="2"/>
      <c r="F27" s="2"/>
      <c r="G27" s="2"/>
      <c r="H27" s="2">
        <v>5508300.0000000009</v>
      </c>
      <c r="I27" s="2"/>
      <c r="J27" s="2"/>
      <c r="K27" s="2"/>
      <c r="L27" s="1">
        <f>B27+D27+F27+H27+J27</f>
        <v>19780000</v>
      </c>
      <c r="M27" s="13">
        <f>C27+E27+G27+I27+K27</f>
        <v>0</v>
      </c>
      <c r="N27" s="14">
        <f>L27+M27</f>
        <v>19780000</v>
      </c>
      <c r="P27" s="3" t="s">
        <v>12</v>
      </c>
      <c r="Q27" s="2">
        <v>1999</v>
      </c>
      <c r="R27" s="2">
        <v>0</v>
      </c>
      <c r="S27" s="2">
        <v>256</v>
      </c>
      <c r="T27" s="2">
        <v>0</v>
      </c>
      <c r="U27" s="2">
        <v>0</v>
      </c>
      <c r="V27" s="2">
        <v>0</v>
      </c>
      <c r="W27" s="2">
        <v>1036</v>
      </c>
      <c r="X27" s="2">
        <v>0</v>
      </c>
      <c r="Y27" s="2">
        <v>0</v>
      </c>
      <c r="Z27" s="2">
        <v>0</v>
      </c>
      <c r="AA27" s="1">
        <f>Q27+S27+U27+W27+Y27</f>
        <v>3291</v>
      </c>
      <c r="AB27" s="13">
        <f>R27+T27+V27+X27+Z27</f>
        <v>0</v>
      </c>
      <c r="AC27" s="14">
        <f>AA27+AB27</f>
        <v>3291</v>
      </c>
      <c r="AE27" s="3" t="s">
        <v>12</v>
      </c>
      <c r="AF27" s="2">
        <f>IFERROR(B27/Q27, "N.A.")</f>
        <v>6643.8119059529763</v>
      </c>
      <c r="AG27" s="2" t="str">
        <f t="shared" ref="AG27:AR31" si="15">IFERROR(C27/R27, "N.A.")</f>
        <v>N.A.</v>
      </c>
      <c r="AH27" s="2">
        <f t="shared" si="15"/>
        <v>3870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5316.8918918918926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6010.3312063202675</v>
      </c>
      <c r="AQ27" s="13" t="str">
        <f t="shared" si="15"/>
        <v>N.A.</v>
      </c>
      <c r="AR27" s="14">
        <f t="shared" si="15"/>
        <v>6010.3312063202675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7991700.0000000009</v>
      </c>
      <c r="C29" s="2">
        <v>1757600</v>
      </c>
      <c r="D29" s="2"/>
      <c r="E29" s="2"/>
      <c r="F29" s="2"/>
      <c r="G29" s="2">
        <v>1170000</v>
      </c>
      <c r="H29" s="2"/>
      <c r="I29" s="2">
        <v>1677000</v>
      </c>
      <c r="J29" s="2"/>
      <c r="K29" s="2"/>
      <c r="L29" s="1">
        <f t="shared" si="16"/>
        <v>7991700.0000000009</v>
      </c>
      <c r="M29" s="13">
        <f t="shared" si="16"/>
        <v>4604600</v>
      </c>
      <c r="N29" s="14">
        <f t="shared" si="17"/>
        <v>12596300</v>
      </c>
      <c r="P29" s="3" t="s">
        <v>14</v>
      </c>
      <c r="Q29" s="2">
        <v>1487</v>
      </c>
      <c r="R29" s="2">
        <v>451</v>
      </c>
      <c r="S29" s="2">
        <v>0</v>
      </c>
      <c r="T29" s="2">
        <v>0</v>
      </c>
      <c r="U29" s="2">
        <v>0</v>
      </c>
      <c r="V29" s="2">
        <v>195</v>
      </c>
      <c r="W29" s="2">
        <v>0</v>
      </c>
      <c r="X29" s="2">
        <v>195</v>
      </c>
      <c r="Y29" s="2">
        <v>0</v>
      </c>
      <c r="Z29" s="2">
        <v>0</v>
      </c>
      <c r="AA29" s="1">
        <f t="shared" si="18"/>
        <v>1487</v>
      </c>
      <c r="AB29" s="13">
        <f t="shared" si="18"/>
        <v>841</v>
      </c>
      <c r="AC29" s="14">
        <f t="shared" si="19"/>
        <v>2328</v>
      </c>
      <c r="AE29" s="3" t="s">
        <v>14</v>
      </c>
      <c r="AF29" s="2">
        <f t="shared" si="20"/>
        <v>5374.3779421654344</v>
      </c>
      <c r="AG29" s="2">
        <f t="shared" si="15"/>
        <v>3897.1175166297116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6000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5374.3779421654344</v>
      </c>
      <c r="AQ29" s="13">
        <f t="shared" si="15"/>
        <v>5475.1486325802616</v>
      </c>
      <c r="AR29" s="14">
        <f t="shared" si="15"/>
        <v>5410.7817869415803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2304</v>
      </c>
      <c r="X30" s="2">
        <v>0</v>
      </c>
      <c r="Y30" s="2">
        <v>1280</v>
      </c>
      <c r="Z30" s="2">
        <v>0</v>
      </c>
      <c r="AA30" s="1">
        <f t="shared" si="18"/>
        <v>3584</v>
      </c>
      <c r="AB30" s="13">
        <f t="shared" si="18"/>
        <v>0</v>
      </c>
      <c r="AC30" s="21">
        <f t="shared" si="19"/>
        <v>3584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21272680</v>
      </c>
      <c r="C31" s="2">
        <v>1757600</v>
      </c>
      <c r="D31" s="2">
        <v>990720</v>
      </c>
      <c r="E31" s="2"/>
      <c r="F31" s="2"/>
      <c r="G31" s="2">
        <v>1170000</v>
      </c>
      <c r="H31" s="2">
        <v>5508300</v>
      </c>
      <c r="I31" s="2">
        <v>1677000</v>
      </c>
      <c r="J31" s="2">
        <v>0</v>
      </c>
      <c r="K31" s="2"/>
      <c r="L31" s="1">
        <f t="shared" ref="L31" si="21">B31+D31+F31+H31+J31</f>
        <v>27771700</v>
      </c>
      <c r="M31" s="13">
        <f t="shared" ref="M31" si="22">C31+E31+G31+I31+K31</f>
        <v>4604600</v>
      </c>
      <c r="N31" s="21">
        <f t="shared" ref="N31" si="23">L31+M31</f>
        <v>32376300</v>
      </c>
      <c r="P31" s="4" t="s">
        <v>16</v>
      </c>
      <c r="Q31" s="2">
        <v>3486</v>
      </c>
      <c r="R31" s="2">
        <v>451</v>
      </c>
      <c r="S31" s="2">
        <v>256</v>
      </c>
      <c r="T31" s="2">
        <v>0</v>
      </c>
      <c r="U31" s="2">
        <v>0</v>
      </c>
      <c r="V31" s="2">
        <v>195</v>
      </c>
      <c r="W31" s="2">
        <v>3340</v>
      </c>
      <c r="X31" s="2">
        <v>195</v>
      </c>
      <c r="Y31" s="2">
        <v>1280</v>
      </c>
      <c r="Z31" s="2">
        <v>0</v>
      </c>
      <c r="AA31" s="1">
        <f t="shared" ref="AA31" si="24">Q31+S31+U31+W31+Y31</f>
        <v>8362</v>
      </c>
      <c r="AB31" s="13">
        <f t="shared" ref="AB31" si="25">R31+T31+V31+X31+Z31</f>
        <v>841</v>
      </c>
      <c r="AC31" s="14">
        <f t="shared" ref="AC31" si="26">AA31+AB31</f>
        <v>9203</v>
      </c>
      <c r="AE31" s="4" t="s">
        <v>16</v>
      </c>
      <c r="AF31" s="2">
        <f t="shared" si="20"/>
        <v>6102.3178427997709</v>
      </c>
      <c r="AG31" s="2">
        <f t="shared" si="15"/>
        <v>3897.1175166297116</v>
      </c>
      <c r="AH31" s="2">
        <f t="shared" si="15"/>
        <v>3870</v>
      </c>
      <c r="AI31" s="2" t="str">
        <f t="shared" si="15"/>
        <v>N.A.</v>
      </c>
      <c r="AJ31" s="2" t="str">
        <f t="shared" si="15"/>
        <v>N.A.</v>
      </c>
      <c r="AK31" s="2">
        <f t="shared" si="15"/>
        <v>6000</v>
      </c>
      <c r="AL31" s="2">
        <f t="shared" si="15"/>
        <v>1649.1916167664672</v>
      </c>
      <c r="AM31" s="2">
        <f t="shared" si="15"/>
        <v>8600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3321.1791437455154</v>
      </c>
      <c r="AQ31" s="13">
        <f t="shared" ref="AQ31" si="28">IFERROR(M31/AB31, "N.A.")</f>
        <v>5475.1486325802616</v>
      </c>
      <c r="AR31" s="14">
        <f t="shared" ref="AR31" si="29">IFERROR(N31/AC31, "N.A.")</f>
        <v>3518.0158643920463</v>
      </c>
    </row>
    <row r="32" spans="1:44" ht="15" customHeight="1" thickBot="1" x14ac:dyDescent="0.3">
      <c r="A32" s="5" t="s">
        <v>0</v>
      </c>
      <c r="B32" s="42">
        <f>B31+C31</f>
        <v>23030280</v>
      </c>
      <c r="C32" s="43"/>
      <c r="D32" s="42">
        <f>D31+E31</f>
        <v>990720</v>
      </c>
      <c r="E32" s="43"/>
      <c r="F32" s="42">
        <f>F31+G31</f>
        <v>1170000</v>
      </c>
      <c r="G32" s="43"/>
      <c r="H32" s="42">
        <f>H31+I31</f>
        <v>7185300</v>
      </c>
      <c r="I32" s="43"/>
      <c r="J32" s="42">
        <f>J31+K31</f>
        <v>0</v>
      </c>
      <c r="K32" s="43"/>
      <c r="L32" s="42">
        <f>L31+M31</f>
        <v>32376300</v>
      </c>
      <c r="M32" s="46"/>
      <c r="N32" s="22">
        <f>B32+D32+F32+H32+J32</f>
        <v>32376300</v>
      </c>
      <c r="P32" s="5" t="s">
        <v>0</v>
      </c>
      <c r="Q32" s="42">
        <f>Q31+R31</f>
        <v>3937</v>
      </c>
      <c r="R32" s="43"/>
      <c r="S32" s="42">
        <f>S31+T31</f>
        <v>256</v>
      </c>
      <c r="T32" s="43"/>
      <c r="U32" s="42">
        <f>U31+V31</f>
        <v>195</v>
      </c>
      <c r="V32" s="43"/>
      <c r="W32" s="42">
        <f>W31+X31</f>
        <v>3535</v>
      </c>
      <c r="X32" s="43"/>
      <c r="Y32" s="42">
        <f>Y31+Z31</f>
        <v>1280</v>
      </c>
      <c r="Z32" s="43"/>
      <c r="AA32" s="42">
        <f>AA31+AB31</f>
        <v>9203</v>
      </c>
      <c r="AB32" s="43"/>
      <c r="AC32" s="23">
        <f>Q32+S32+U32+W32+Y32</f>
        <v>9203</v>
      </c>
      <c r="AE32" s="5" t="s">
        <v>0</v>
      </c>
      <c r="AF32" s="44">
        <f>IFERROR(B32/Q32,"N.A.")</f>
        <v>5849.7028194056384</v>
      </c>
      <c r="AG32" s="45"/>
      <c r="AH32" s="44">
        <f>IFERROR(D32/S32,"N.A.")</f>
        <v>3870</v>
      </c>
      <c r="AI32" s="45"/>
      <c r="AJ32" s="44">
        <f>IFERROR(F32/U32,"N.A.")</f>
        <v>6000</v>
      </c>
      <c r="AK32" s="45"/>
      <c r="AL32" s="44">
        <f>IFERROR(H32/W32,"N.A.")</f>
        <v>2032.6166902404527</v>
      </c>
      <c r="AM32" s="45"/>
      <c r="AN32" s="44">
        <f>IFERROR(J32/Y32,"N.A.")</f>
        <v>0</v>
      </c>
      <c r="AO32" s="45"/>
      <c r="AP32" s="44">
        <f>IFERROR(L32/AA32,"N.A.")</f>
        <v>3518.0158643920463</v>
      </c>
      <c r="AQ32" s="45"/>
      <c r="AR32" s="16">
        <f>IFERROR(N32/AC32, "N.A.")</f>
        <v>3518.0158643920463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1385300</v>
      </c>
      <c r="I39" s="2"/>
      <c r="J39" s="2">
        <v>0</v>
      </c>
      <c r="K39" s="2"/>
      <c r="L39" s="1">
        <f>B39+D39+F39+H39+J39</f>
        <v>1385300</v>
      </c>
      <c r="M39" s="13">
        <f>C39+E39+G39+I39+K39</f>
        <v>0</v>
      </c>
      <c r="N39" s="14">
        <f>L39+M39</f>
        <v>1385300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1670</v>
      </c>
      <c r="X39" s="2">
        <v>0</v>
      </c>
      <c r="Y39" s="2">
        <v>256</v>
      </c>
      <c r="Z39" s="2">
        <v>0</v>
      </c>
      <c r="AA39" s="1">
        <f>Q39+S39+U39+W39+Y39</f>
        <v>1926</v>
      </c>
      <c r="AB39" s="13">
        <f>R39+T39+V39+X39+Z39</f>
        <v>0</v>
      </c>
      <c r="AC39" s="14">
        <f>AA39+AB39</f>
        <v>1926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829.52095808383228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719.26272066458978</v>
      </c>
      <c r="AQ39" s="13" t="str">
        <f t="shared" si="30"/>
        <v>N.A.</v>
      </c>
      <c r="AR39" s="14">
        <f t="shared" si="30"/>
        <v>719.26272066458978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1157130</v>
      </c>
      <c r="C41" s="2">
        <v>2645000</v>
      </c>
      <c r="D41" s="2"/>
      <c r="E41" s="2"/>
      <c r="F41" s="2"/>
      <c r="G41" s="2"/>
      <c r="H41" s="2"/>
      <c r="I41" s="2">
        <v>1589250</v>
      </c>
      <c r="J41" s="2"/>
      <c r="K41" s="2"/>
      <c r="L41" s="1">
        <f t="shared" si="31"/>
        <v>1157130</v>
      </c>
      <c r="M41" s="13">
        <f t="shared" si="31"/>
        <v>4234250</v>
      </c>
      <c r="N41" s="14">
        <f t="shared" si="32"/>
        <v>5391380</v>
      </c>
      <c r="P41" s="3" t="s">
        <v>14</v>
      </c>
      <c r="Q41" s="2">
        <v>646</v>
      </c>
      <c r="R41" s="2">
        <v>451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390</v>
      </c>
      <c r="Y41" s="2">
        <v>0</v>
      </c>
      <c r="Z41" s="2">
        <v>0</v>
      </c>
      <c r="AA41" s="1">
        <f t="shared" si="33"/>
        <v>646</v>
      </c>
      <c r="AB41" s="13">
        <f t="shared" si="33"/>
        <v>841</v>
      </c>
      <c r="AC41" s="14">
        <f t="shared" si="34"/>
        <v>1487</v>
      </c>
      <c r="AE41" s="3" t="s">
        <v>14</v>
      </c>
      <c r="AF41" s="2">
        <f t="shared" si="35"/>
        <v>1791.2229102167182</v>
      </c>
      <c r="AG41" s="2">
        <f t="shared" si="30"/>
        <v>5864.7450110864747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4075</v>
      </c>
      <c r="AN41" s="2" t="str">
        <f t="shared" si="30"/>
        <v>N.A.</v>
      </c>
      <c r="AO41" s="2" t="str">
        <f t="shared" si="30"/>
        <v>N.A.</v>
      </c>
      <c r="AP41" s="15">
        <f t="shared" si="30"/>
        <v>1791.2229102167182</v>
      </c>
      <c r="AQ41" s="13">
        <f t="shared" si="30"/>
        <v>5034.7800237812125</v>
      </c>
      <c r="AR41" s="14">
        <f t="shared" si="30"/>
        <v>3625.6758574310693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1157130</v>
      </c>
      <c r="C43" s="2">
        <v>2645000</v>
      </c>
      <c r="D43" s="2"/>
      <c r="E43" s="2"/>
      <c r="F43" s="2"/>
      <c r="G43" s="2"/>
      <c r="H43" s="2">
        <v>1385300</v>
      </c>
      <c r="I43" s="2">
        <v>1589250</v>
      </c>
      <c r="J43" s="2">
        <v>0</v>
      </c>
      <c r="K43" s="2"/>
      <c r="L43" s="1">
        <f t="shared" ref="L43" si="36">B43+D43+F43+H43+J43</f>
        <v>2542430</v>
      </c>
      <c r="M43" s="13">
        <f t="shared" ref="M43" si="37">C43+E43+G43+I43+K43</f>
        <v>4234250</v>
      </c>
      <c r="N43" s="21">
        <f t="shared" ref="N43" si="38">L43+M43</f>
        <v>6776680</v>
      </c>
      <c r="P43" s="4" t="s">
        <v>16</v>
      </c>
      <c r="Q43" s="2">
        <v>646</v>
      </c>
      <c r="R43" s="2">
        <v>451</v>
      </c>
      <c r="S43" s="2">
        <v>0</v>
      </c>
      <c r="T43" s="2">
        <v>0</v>
      </c>
      <c r="U43" s="2">
        <v>0</v>
      </c>
      <c r="V43" s="2">
        <v>0</v>
      </c>
      <c r="W43" s="2">
        <v>1670</v>
      </c>
      <c r="X43" s="2">
        <v>390</v>
      </c>
      <c r="Y43" s="2">
        <v>256</v>
      </c>
      <c r="Z43" s="2">
        <v>0</v>
      </c>
      <c r="AA43" s="1">
        <f t="shared" ref="AA43" si="39">Q43+S43+U43+W43+Y43</f>
        <v>2572</v>
      </c>
      <c r="AB43" s="13">
        <f t="shared" ref="AB43" si="40">R43+T43+V43+X43+Z43</f>
        <v>841</v>
      </c>
      <c r="AC43" s="21">
        <f t="shared" ref="AC43" si="41">AA43+AB43</f>
        <v>3413</v>
      </c>
      <c r="AE43" s="4" t="s">
        <v>16</v>
      </c>
      <c r="AF43" s="2">
        <f t="shared" si="35"/>
        <v>1791.2229102167182</v>
      </c>
      <c r="AG43" s="2">
        <f t="shared" si="30"/>
        <v>5864.7450110864747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829.52095808383228</v>
      </c>
      <c r="AM43" s="2">
        <f t="shared" si="30"/>
        <v>4075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988.50311041990665</v>
      </c>
      <c r="AQ43" s="13">
        <f t="shared" ref="AQ43" si="43">IFERROR(M43/AB43, "N.A.")</f>
        <v>5034.7800237812125</v>
      </c>
      <c r="AR43" s="14">
        <f t="shared" ref="AR43" si="44">IFERROR(N43/AC43, "N.A.")</f>
        <v>1985.5493700556694</v>
      </c>
    </row>
    <row r="44" spans="1:44" ht="15" customHeight="1" thickBot="1" x14ac:dyDescent="0.3">
      <c r="A44" s="5" t="s">
        <v>0</v>
      </c>
      <c r="B44" s="42">
        <f>B43+C43</f>
        <v>3802130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2974550</v>
      </c>
      <c r="I44" s="43"/>
      <c r="J44" s="42">
        <f>J43+K43</f>
        <v>0</v>
      </c>
      <c r="K44" s="43"/>
      <c r="L44" s="42">
        <f>L43+M43</f>
        <v>6776680</v>
      </c>
      <c r="M44" s="46"/>
      <c r="N44" s="22">
        <f>B44+D44+F44+H44+J44</f>
        <v>6776680</v>
      </c>
      <c r="P44" s="5" t="s">
        <v>0</v>
      </c>
      <c r="Q44" s="42">
        <f>Q43+R43</f>
        <v>1097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2060</v>
      </c>
      <c r="X44" s="43"/>
      <c r="Y44" s="42">
        <f>Y43+Z43</f>
        <v>256</v>
      </c>
      <c r="Z44" s="43"/>
      <c r="AA44" s="42">
        <f>AA43+AB43</f>
        <v>3413</v>
      </c>
      <c r="AB44" s="46"/>
      <c r="AC44" s="22">
        <f>Q44+S44+U44+W44+Y44</f>
        <v>3413</v>
      </c>
      <c r="AE44" s="5" t="s">
        <v>0</v>
      </c>
      <c r="AF44" s="44">
        <f>IFERROR(B44/Q44,"N.A.")</f>
        <v>3465.9343664539651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1443.9563106796118</v>
      </c>
      <c r="AM44" s="45"/>
      <c r="AN44" s="44">
        <f>IFERROR(J44/Y44,"N.A.")</f>
        <v>0</v>
      </c>
      <c r="AO44" s="45"/>
      <c r="AP44" s="44">
        <f>IFERROR(L44/AA44,"N.A.")</f>
        <v>1985.5493700556694</v>
      </c>
      <c r="AQ44" s="45"/>
      <c r="AR44" s="16">
        <f>IFERROR(N44/AC44, "N.A.")</f>
        <v>1985.5493700556694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3946fdfc-da00-409a-95df-cd9f19cc2a9a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2019 T3</dc:title>
  <dc:subject>Matriz Hussmanns Quintana Roo, 2019-T3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2025-12-16T14:45:27Z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